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0" tabRatio="500"/>
  </bookViews>
  <sheets>
    <sheet name="1.melléklet" sheetId="1" r:id="rId1"/>
    <sheet name="2. melléklet" sheetId="2" r:id="rId2"/>
    <sheet name="3. melléklet" sheetId="3" r:id="rId3"/>
    <sheet name="4. melléklet" sheetId="4" r:id="rId4"/>
    <sheet name="5. melléklet" sheetId="5" r:id="rId5"/>
    <sheet name="6. melléklet" sheetId="6" r:id="rId6"/>
    <sheet name="7. melléklet" sheetId="7" r:id="rId7"/>
  </sheets>
  <calcPr calcId="125725" iterateDelta="1E-4"/>
</workbook>
</file>

<file path=xl/calcChain.xml><?xml version="1.0" encoding="utf-8"?>
<calcChain xmlns="http://schemas.openxmlformats.org/spreadsheetml/2006/main">
  <c r="F6" i="7"/>
  <c r="F23" s="1"/>
  <c r="F7"/>
  <c r="F8"/>
  <c r="F9"/>
  <c r="F10"/>
  <c r="F11"/>
  <c r="F12"/>
  <c r="F13"/>
  <c r="F14"/>
  <c r="F15"/>
  <c r="F16"/>
  <c r="F17"/>
  <c r="F18"/>
  <c r="F19"/>
  <c r="F20"/>
  <c r="F21"/>
  <c r="F22"/>
  <c r="E23"/>
  <c r="D23"/>
  <c r="B23"/>
  <c r="F6" i="6"/>
  <c r="F7"/>
  <c r="F8"/>
  <c r="F9"/>
  <c r="F10"/>
  <c r="F11"/>
  <c r="F12"/>
  <c r="F13"/>
  <c r="F14"/>
  <c r="F15"/>
  <c r="F16"/>
  <c r="F17"/>
  <c r="F18"/>
  <c r="F19"/>
  <c r="F20"/>
  <c r="F21"/>
  <c r="F22"/>
  <c r="F23"/>
  <c r="E23"/>
  <c r="D23"/>
  <c r="B23"/>
  <c r="B28" i="5"/>
  <c r="C16" i="4"/>
  <c r="D16"/>
  <c r="O16" s="1"/>
  <c r="O29" s="1"/>
  <c r="E16"/>
  <c r="F16"/>
  <c r="G16"/>
  <c r="H16"/>
  <c r="I16"/>
  <c r="J16"/>
  <c r="K16"/>
  <c r="L16"/>
  <c r="M16"/>
  <c r="N16"/>
  <c r="C28"/>
  <c r="C29" s="1"/>
  <c r="D28"/>
  <c r="E28"/>
  <c r="E29" s="1"/>
  <c r="F28"/>
  <c r="G28"/>
  <c r="G29" s="1"/>
  <c r="H28"/>
  <c r="I28"/>
  <c r="I29" s="1"/>
  <c r="J28"/>
  <c r="K28"/>
  <c r="K29" s="1"/>
  <c r="L28"/>
  <c r="M28"/>
  <c r="M29" s="1"/>
  <c r="N28"/>
  <c r="O28"/>
  <c r="N29"/>
  <c r="L29"/>
  <c r="J29"/>
  <c r="H29"/>
  <c r="F29"/>
  <c r="D29"/>
  <c r="O27"/>
  <c r="O26"/>
  <c r="O25"/>
  <c r="O24"/>
  <c r="O23"/>
  <c r="O22"/>
  <c r="O21"/>
  <c r="O20"/>
  <c r="O19"/>
  <c r="O18"/>
  <c r="O15"/>
  <c r="O14"/>
  <c r="O13"/>
  <c r="O12"/>
  <c r="O11"/>
  <c r="O10"/>
  <c r="O9"/>
  <c r="O8"/>
  <c r="O7"/>
  <c r="C18" i="3"/>
  <c r="C19"/>
  <c r="E18"/>
  <c r="E31"/>
  <c r="E32" s="1"/>
  <c r="E34" s="1"/>
  <c r="E33"/>
  <c r="C25"/>
  <c r="C31"/>
  <c r="C32" s="1"/>
  <c r="C20" i="2"/>
  <c r="E31" s="1"/>
  <c r="E20"/>
  <c r="E29"/>
  <c r="E30" s="1"/>
  <c r="C32" s="1"/>
  <c r="C26"/>
  <c r="C29" s="1"/>
  <c r="C30" s="1"/>
  <c r="C116" i="1"/>
  <c r="C132"/>
  <c r="C146"/>
  <c r="C149"/>
  <c r="C170" s="1"/>
  <c r="C164"/>
  <c r="C159"/>
  <c r="C154"/>
  <c r="C150"/>
  <c r="C7"/>
  <c r="C14"/>
  <c r="C21"/>
  <c r="C28"/>
  <c r="C35"/>
  <c r="C46"/>
  <c r="C52"/>
  <c r="C57"/>
  <c r="C62"/>
  <c r="C86" s="1"/>
  <c r="C63"/>
  <c r="C67"/>
  <c r="C72"/>
  <c r="C75"/>
  <c r="C79"/>
  <c r="C85"/>
</calcChain>
</file>

<file path=xl/sharedStrings.xml><?xml version="1.0" encoding="utf-8"?>
<sst xmlns="http://schemas.openxmlformats.org/spreadsheetml/2006/main" count="543" uniqueCount="367">
  <si>
    <t>B E V É T E L E K</t>
  </si>
  <si>
    <t>forintban</t>
  </si>
  <si>
    <t>Sor-
szám</t>
  </si>
  <si>
    <t>Bevételi jogcím</t>
  </si>
  <si>
    <t>2021. évi előirányzat</t>
  </si>
  <si>
    <t>1.</t>
  </si>
  <si>
    <t>Önkormányzat működési támogatásai (1.1.+…+.1.6.)</t>
  </si>
  <si>
    <t>1.1.</t>
  </si>
  <si>
    <t>Helyi önkormányzatok működésének általános támogatása</t>
  </si>
  <si>
    <t>1.2.</t>
  </si>
  <si>
    <t>Önkormányzatok egyes köznevelési feladatainak támogatása</t>
  </si>
  <si>
    <t>1.3.</t>
  </si>
  <si>
    <t>Önkormányzatok szociális és gyermekjóléti feladatainak támogatása</t>
  </si>
  <si>
    <t>1.4.</t>
  </si>
  <si>
    <t>Önkormányzatok kulturális feladatainak támogatása</t>
  </si>
  <si>
    <t>1.5.</t>
  </si>
  <si>
    <t>Működési célú központosított előirányzatok</t>
  </si>
  <si>
    <t>1.6.</t>
  </si>
  <si>
    <t>Helyi önkormányzatok kiegészítő támogatásai</t>
  </si>
  <si>
    <t>2.</t>
  </si>
  <si>
    <t>Működési célú támogatások államháztartáson belülről (2.1.+…+.2.5.)</t>
  </si>
  <si>
    <t>2.1.</t>
  </si>
  <si>
    <t>Elvonások és befizetések bevételei</t>
  </si>
  <si>
    <t>2.2.</t>
  </si>
  <si>
    <t>Működési célú garancia- és kezességvállalásból megtérülések</t>
  </si>
  <si>
    <t>2.3.</t>
  </si>
  <si>
    <t>Működési célú visszatérítendő támogatások, kölcsönök visszatérülése</t>
  </si>
  <si>
    <t>2.4.</t>
  </si>
  <si>
    <t>Működési célú visszatérítendő támogatások, kölcsönök igénybevétele</t>
  </si>
  <si>
    <t>2.5.</t>
  </si>
  <si>
    <t>Egyéb működési célú támogatások bevételei</t>
  </si>
  <si>
    <t>2.6.</t>
  </si>
  <si>
    <t>2.5.-ből EU-s támogatás</t>
  </si>
  <si>
    <t>3.</t>
  </si>
  <si>
    <t>Felhalmozási célú támogatások államháztartáson belülről (3.1.+…+3.5.)</t>
  </si>
  <si>
    <t>3.1.</t>
  </si>
  <si>
    <t>Felhalmozási célú önkormányzati támogatások</t>
  </si>
  <si>
    <t>3.2.</t>
  </si>
  <si>
    <t>Felhalmozási célú garancia- és kezességvállalásból megtérülések</t>
  </si>
  <si>
    <t>3.3.</t>
  </si>
  <si>
    <t>Felhalmozási célú visszatérítendő támogatások, kölcsönök visszatérülése</t>
  </si>
  <si>
    <t>3.4.</t>
  </si>
  <si>
    <t>Felhalmozási célú visszatérítendő támogatások, kölcsönök igénybevétele</t>
  </si>
  <si>
    <t>3.5.</t>
  </si>
  <si>
    <t>Egyéb felhalmozási célú támogatások bevételei</t>
  </si>
  <si>
    <t>3.6.</t>
  </si>
  <si>
    <t>3.5.-ből EU-s támogatás</t>
  </si>
  <si>
    <t>4.</t>
  </si>
  <si>
    <t>Közhatalmi bevételek (4.1.+4.2.+4.3.+4.4.)</t>
  </si>
  <si>
    <t>4.1.</t>
  </si>
  <si>
    <t>Helyi adók  (4.1.1.+4.1.2.)</t>
  </si>
  <si>
    <t>4.1.1.</t>
  </si>
  <si>
    <t>- Vagyoni típusú adók</t>
  </si>
  <si>
    <t>4.1.2.</t>
  </si>
  <si>
    <t>- Termékek és szolgáltatások adói</t>
  </si>
  <si>
    <t>4.2.</t>
  </si>
  <si>
    <t>Gépjárműadó</t>
  </si>
  <si>
    <t>4.3.</t>
  </si>
  <si>
    <t>Egyéb áruhasználati és szolgáltatási adók</t>
  </si>
  <si>
    <t>4.4.</t>
  </si>
  <si>
    <t>Egyéb közhatalmi bevételek</t>
  </si>
  <si>
    <t>5.</t>
  </si>
  <si>
    <t>Működési bevételek (5.1.+…+ 5.10.)</t>
  </si>
  <si>
    <t>5.1.</t>
  </si>
  <si>
    <t>Készletértékesítés ellenértéke</t>
  </si>
  <si>
    <t>5.2.</t>
  </si>
  <si>
    <t>Szolgáltatások ellenértéke</t>
  </si>
  <si>
    <t>5.3.</t>
  </si>
  <si>
    <t>Közvetített szolgáltatások értéke</t>
  </si>
  <si>
    <t>5.4.</t>
  </si>
  <si>
    <t>Tulajdonosi bevételek</t>
  </si>
  <si>
    <t>5.5.</t>
  </si>
  <si>
    <t>Ellátási díjak</t>
  </si>
  <si>
    <t>5.6.</t>
  </si>
  <si>
    <t>Kiszámlázott általános forgalmi adó</t>
  </si>
  <si>
    <t>5.7.</t>
  </si>
  <si>
    <t>Általános forgalmi adó visszatérítése</t>
  </si>
  <si>
    <t>5.8.</t>
  </si>
  <si>
    <t>Kamatbevételek</t>
  </si>
  <si>
    <t>5.9.</t>
  </si>
  <si>
    <t>Egyéb pénzügyi műveletek bevételei</t>
  </si>
  <si>
    <t>5.10.</t>
  </si>
  <si>
    <t>Egyéb működési bevételek</t>
  </si>
  <si>
    <t>6.</t>
  </si>
  <si>
    <t>Felhalmozási bevételek (6.1.+…+6.5.)</t>
  </si>
  <si>
    <t>6.1.</t>
  </si>
  <si>
    <t>Immateriális javak értékesítése</t>
  </si>
  <si>
    <t>6.2.</t>
  </si>
  <si>
    <t>Ingatlanok értékesítése</t>
  </si>
  <si>
    <t>6.3.</t>
  </si>
  <si>
    <t>Egyéb tárgyi eszközök értékesítése</t>
  </si>
  <si>
    <t>6.4.</t>
  </si>
  <si>
    <t>Részesedések értékesítése</t>
  </si>
  <si>
    <t>6.5.</t>
  </si>
  <si>
    <t>Részesedések megszűnéséhez kapcsolódó bevételek</t>
  </si>
  <si>
    <t>7.</t>
  </si>
  <si>
    <t>Működési célú átvett pénzeszközök (7.1. + … + 7.3.)</t>
  </si>
  <si>
    <t>7.1.</t>
  </si>
  <si>
    <t>Működési célú garancia- és kezességvállalásból megtérülések ÁH-n kívülről</t>
  </si>
  <si>
    <t>7.2.</t>
  </si>
  <si>
    <t>Működési célú visszatérítendő támogatások, kölcsönök visszatér. ÁH-n kívülről</t>
  </si>
  <si>
    <t>7.3.</t>
  </si>
  <si>
    <t>Egyéb működési célú átvett pénzeszköz</t>
  </si>
  <si>
    <t>7.4.</t>
  </si>
  <si>
    <t>7.3.-ból EU-s támogatás (közvetlen)</t>
  </si>
  <si>
    <t>8.</t>
  </si>
  <si>
    <t>Felhalmozási célú átvett pénzeszközök (8.1.+8.2.+8.3.)</t>
  </si>
  <si>
    <t>8.1.</t>
  </si>
  <si>
    <t>Felhalm. célú garancia- és kezességvállalásból megtérülések ÁH-n kívülről</t>
  </si>
  <si>
    <t>8.2.</t>
  </si>
  <si>
    <t>Felhalm. célú visszatérítendő támogatások, kölcsönök visszatér. ÁH-n kívülről</t>
  </si>
  <si>
    <t>8.3.</t>
  </si>
  <si>
    <t>Egyéb felhalmozási célú átvett pénzeszköz</t>
  </si>
  <si>
    <t>8.4.</t>
  </si>
  <si>
    <t>8.3.-ból EU-s támogatás (közvetlen)</t>
  </si>
  <si>
    <t>9.</t>
  </si>
  <si>
    <t>KÖLTSÉGVETÉSI BEVÉTELEK ÖSSZESEN: (1+…+8)</t>
  </si>
  <si>
    <t>10.</t>
  </si>
  <si>
    <t>Hitel-, kölcsönfelvétel államháztartáson kívülről  (10.1.+10.3.)</t>
  </si>
  <si>
    <t>10.1.</t>
  </si>
  <si>
    <t>Hosszú lejáratú  hitelek, kölcsönök felvétele</t>
  </si>
  <si>
    <t>10.2.</t>
  </si>
  <si>
    <t>Likviditási célú  hitelek, kölcsönök felvétele pénzügyi vállalkozástól</t>
  </si>
  <si>
    <t>10.3.</t>
  </si>
  <si>
    <t>Rövid lejáratú  hitelek, kölcsönök felvétele</t>
  </si>
  <si>
    <t>11.</t>
  </si>
  <si>
    <t>Belföldi értékpapírok bevételei (11.1. +…+ 11.4.)</t>
  </si>
  <si>
    <t>11.1.</t>
  </si>
  <si>
    <t>Forgatási célú belföldi értékpapírok beváltása,  értékesítése</t>
  </si>
  <si>
    <t>11.2.</t>
  </si>
  <si>
    <t>Forgatási célú belföldi értékpapírok kibocsátása</t>
  </si>
  <si>
    <t>11.3.</t>
  </si>
  <si>
    <t>Befektetési célú belföldi értékpapírok beváltása,  értékesítése</t>
  </si>
  <si>
    <t>11.4.</t>
  </si>
  <si>
    <t>Befektetési célú belföldi értékpapírok kibocsátása</t>
  </si>
  <si>
    <t>12.</t>
  </si>
  <si>
    <t>Maradvány igénybevétele (12.1. + 12.2.)</t>
  </si>
  <si>
    <t>12.1.</t>
  </si>
  <si>
    <t>Előző év költségvetési maradványának igénybevétele</t>
  </si>
  <si>
    <t>12.2.</t>
  </si>
  <si>
    <t>Előző év vállalkozási maradványának igénybevétele</t>
  </si>
  <si>
    <t>13.</t>
  </si>
  <si>
    <t>Belföldi finanszírozás bevételei (13.1. + … + 13.3.)</t>
  </si>
  <si>
    <t>13.1.</t>
  </si>
  <si>
    <t>Államháztartáson belüli megelőlegezések</t>
  </si>
  <si>
    <t>13.2.</t>
  </si>
  <si>
    <t>Államháztartáson belüli megelőlegezések törlesztése</t>
  </si>
  <si>
    <t>13.3.</t>
  </si>
  <si>
    <t>Betétek megszüntetése</t>
  </si>
  <si>
    <t>14.</t>
  </si>
  <si>
    <t>Külföldi finanszírozás bevételei (14.1.+…14.4.)</t>
  </si>
  <si>
    <t>14.1.</t>
  </si>
  <si>
    <t>Forgatási célú külföldi értékpapírok beváltása,  értékesítése</t>
  </si>
  <si>
    <t>14.2.</t>
  </si>
  <si>
    <t>Befektetési célú külföldi értékpapírok beváltása,  értékesítése</t>
  </si>
  <si>
    <t>14.3.</t>
  </si>
  <si>
    <t>Külföldi értékpapírok kibocsátása</t>
  </si>
  <si>
    <t>14.4.</t>
  </si>
  <si>
    <t>Külföldi hitelek, kölcsönök felvétele</t>
  </si>
  <si>
    <t>15.</t>
  </si>
  <si>
    <t>Adóssághoz nem kapcsolódó származékos ügyletek bevételei</t>
  </si>
  <si>
    <t>16.</t>
  </si>
  <si>
    <t>FINANSZÍROZÁSI BEVÉTELEK ÖSSZESEN: (10. + … +15.)</t>
  </si>
  <si>
    <t>17.</t>
  </si>
  <si>
    <t>KÖLTSÉGVETÉSI ÉS FINANSZÍROZÁSI BEVÉTELEK ÖSSZESEN: (9+16)</t>
  </si>
  <si>
    <t>K I A D Á S O K</t>
  </si>
  <si>
    <t>Kiadási jogcímek</t>
  </si>
  <si>
    <r>
      <rPr>
        <b/>
        <sz val="8"/>
        <rFont val="Times New Roman CE"/>
        <family val="1"/>
        <charset val="238"/>
      </rPr>
      <t>Működési költségvetés kiadásai</t>
    </r>
    <r>
      <rPr>
        <sz val="8"/>
        <rFont val="Times New Roman CE"/>
        <family val="1"/>
        <charset val="238"/>
      </rPr>
      <t>(1.1+…+1.5.)</t>
    </r>
  </si>
  <si>
    <t>Személyi  juttatások</t>
  </si>
  <si>
    <t>Munkaadókat terhelő járulékok és szociális hozzájárulási adó</t>
  </si>
  <si>
    <t>Dologi  kiadások</t>
  </si>
  <si>
    <t>Ellátottak pénzbeli juttatásai</t>
  </si>
  <si>
    <t>1.5</t>
  </si>
  <si>
    <t>Egyéb működési célú kiadások</t>
  </si>
  <si>
    <t>- az 1.5-ből: - Elvonások és befizetések</t>
  </si>
  <si>
    <t>1.7.</t>
  </si>
  <si>
    <t>- Garancia- és kezességvállalásból kifizetés ÁH-n belülre</t>
  </si>
  <si>
    <t>1.8.</t>
  </si>
  <si>
    <t>-Visszatérítendő támogatások, kölcsönök nyújtása ÁH-n belülre</t>
  </si>
  <si>
    <t>1.9.</t>
  </si>
  <si>
    <t>- Visszatérítendő támogatások, kölcsönök törlesztése ÁH-n belülre</t>
  </si>
  <si>
    <t>1.10.</t>
  </si>
  <si>
    <t>- Egyéb működési célú támogatások ÁH-n belülre</t>
  </si>
  <si>
    <t>1.11.</t>
  </si>
  <si>
    <t>- Garancia és kezességvállalásból kifizetés ÁH-n kívülre</t>
  </si>
  <si>
    <t>1.12.</t>
  </si>
  <si>
    <t>- Visszatérítendő támogatások, kölcsönök nyújtása ÁH-n kívülre</t>
  </si>
  <si>
    <t>1.13.</t>
  </si>
  <si>
    <t>- Árkiegészítések, ártámogatások</t>
  </si>
  <si>
    <t>1.14.</t>
  </si>
  <si>
    <t>- Kamattámogatások</t>
  </si>
  <si>
    <t>1.15.</t>
  </si>
  <si>
    <t>- Egyéb működési célú támogatások államháztartáson kívülre</t>
  </si>
  <si>
    <r>
      <rPr>
        <b/>
        <sz val="8"/>
        <rFont val="Times New Roman CE"/>
        <family val="1"/>
        <charset val="238"/>
      </rPr>
      <t>Felhalmozási költségvetés kiadásai</t>
    </r>
    <r>
      <rPr>
        <sz val="8"/>
        <rFont val="Times New Roman CE"/>
        <family val="1"/>
        <charset val="238"/>
      </rPr>
      <t>(2.1.+2.3.+2.5.)</t>
    </r>
  </si>
  <si>
    <t>Beruházások</t>
  </si>
  <si>
    <t>2.1.-ből EU-s forrásból megvalósuló beruházás</t>
  </si>
  <si>
    <t>Felújítások</t>
  </si>
  <si>
    <t>2.3.-ból EU-s forrásból megvalósuló felújítás</t>
  </si>
  <si>
    <t>Egyéb felhalmozási kiadások</t>
  </si>
  <si>
    <t>2.5.-ből        - Garancia- és kezességvállalásból kifizetés ÁH-n belülre</t>
  </si>
  <si>
    <t>2.7.</t>
  </si>
  <si>
    <t>- Visszatérítendő támogatások, kölcsönök nyújtása ÁH-n belülre</t>
  </si>
  <si>
    <t>2.8.</t>
  </si>
  <si>
    <t>2.9.</t>
  </si>
  <si>
    <t>- Egyéb felhalmozási célú támogatások ÁH-n belülre</t>
  </si>
  <si>
    <t>2.10.</t>
  </si>
  <si>
    <t>- Garancia- és kezességvállalásból kifizetés ÁH-n kívülre</t>
  </si>
  <si>
    <t>2.11.</t>
  </si>
  <si>
    <t>2.12.</t>
  </si>
  <si>
    <t>- Lakástámogatás</t>
  </si>
  <si>
    <t>2.13.</t>
  </si>
  <si>
    <t>- Egyéb felhalmozási célú támogatások államháztartáson kívülre</t>
  </si>
  <si>
    <t>Tartalékok (3.1.+3.2.)</t>
  </si>
  <si>
    <t>Általános tartalék</t>
  </si>
  <si>
    <t>Céltartalék</t>
  </si>
  <si>
    <t>KÖLTSÉGVETÉSI KIADÁSOK ÖSSZESEN (1+2+3)</t>
  </si>
  <si>
    <t>Hitel-, kölcsöntörlesztés államháztartáson kívülre (5.1. + … + 5.3.)</t>
  </si>
  <si>
    <t>Hosszú lejáratú hitelek, kölcsönök törlesztése</t>
  </si>
  <si>
    <t>Likviditási célú hitelek, kölcsönök törlesztése pénzügyi vállalkozásnak</t>
  </si>
  <si>
    <t>Rövid lejáratú hitelek, kölcsönök törlesztése</t>
  </si>
  <si>
    <t>Belföldi értékpapírok kiadásai (6.1. + … + 6.4.)</t>
  </si>
  <si>
    <t>Forgatási célú belföldi értékpapírok vásárlása</t>
  </si>
  <si>
    <t>Forgatási célú belföldi értékpapírok beváltása</t>
  </si>
  <si>
    <t>Befektetési célú belföldi értékpapírok vásárlása</t>
  </si>
  <si>
    <t>Befektetési célú belföldi értékpapírok beváltása</t>
  </si>
  <si>
    <t>Belföldi finanszírozás kiadásai (7.1. + … + 7.4.)</t>
  </si>
  <si>
    <t>Államháztartáson belüli megelőlegezések folyósítása</t>
  </si>
  <si>
    <t>Államháztartáson belüli megelőlegezések visszafizetése</t>
  </si>
  <si>
    <t>Pénzeszközök betétként elhelyezése</t>
  </si>
  <si>
    <t>Pénzügyi lízing kiadásai</t>
  </si>
  <si>
    <t>Külföldi finanszírozás kiadásai (6.1. + … + 6.4.)</t>
  </si>
  <si>
    <t>Forgatási célú külföldi értékpapírok vásárlása</t>
  </si>
  <si>
    <t>Befektetési célú külföldi értékpapírok beváltása</t>
  </si>
  <si>
    <t>Külföldi értékpapírok beváltása</t>
  </si>
  <si>
    <t>Külföldi hitelek, kölcsönök törlesztése</t>
  </si>
  <si>
    <t>FINANSZÍROZÁSI KIADÁSOK ÖSSZESEN: (5.+…+8.)</t>
  </si>
  <si>
    <t>KIADÁSOK ÖSSZESEN: (4+9)</t>
  </si>
  <si>
    <t>I. Működési célú bevételek és kiadások mérlege
(Önkormányzati szinten)</t>
  </si>
  <si>
    <t>forintban !</t>
  </si>
  <si>
    <t>Bevételek</t>
  </si>
  <si>
    <t>Kiadások</t>
  </si>
  <si>
    <t>Megnevezés</t>
  </si>
  <si>
    <t>Önkormányzatok működési támogatásai</t>
  </si>
  <si>
    <t>Személyi juttatások</t>
  </si>
  <si>
    <t>Működési célú támogatások államháztartáson belülről</t>
  </si>
  <si>
    <t>2.-ból EU-s támogatás</t>
  </si>
  <si>
    <t>Dologi kiadások</t>
  </si>
  <si>
    <t>Közhatalmi bevételek</t>
  </si>
  <si>
    <t>Működési célú átvett pénzeszközök</t>
  </si>
  <si>
    <t>4.-ből EU-s támogatás</t>
  </si>
  <si>
    <t>Tartalékok</t>
  </si>
  <si>
    <t>Költségvetési bevételek összesen (1.+2.+4.+5.+7.+…+12.)</t>
  </si>
  <si>
    <t>Költségvetési kiadások összesen (1.+...+12.)</t>
  </si>
  <si>
    <t>Hiány belső finanszírozásának bevételei (15.+…+18. )</t>
  </si>
  <si>
    <t>Értékpapír vásárlása, visszavásárlása</t>
  </si>
  <si>
    <t>Költségvetési maradvány igénybevétele</t>
  </si>
  <si>
    <t>Likviditási célú hitelek törlesztése</t>
  </si>
  <si>
    <t>Vállalkozási maradvány igénybevétele</t>
  </si>
  <si>
    <t>Rövid lejáratú hitelek törlesztése</t>
  </si>
  <si>
    <t>Betét visszavonásából származó bevétel</t>
  </si>
  <si>
    <t>Hosszú lejáratú hitelek törlesztése</t>
  </si>
  <si>
    <t>18.</t>
  </si>
  <si>
    <t>Egyéb belső finanszírozási bevételek</t>
  </si>
  <si>
    <t>Kölcsön törlesztése</t>
  </si>
  <si>
    <t>19.</t>
  </si>
  <si>
    <t>Hiány külső finanszírozásának bevételei (20.+…+21.)</t>
  </si>
  <si>
    <t>Forgatási célú belföldi, külföldi értékpapírok vásárlása</t>
  </si>
  <si>
    <t>20.</t>
  </si>
  <si>
    <t>Likviditási célú hitelek, kölcsönök felvétele</t>
  </si>
  <si>
    <t>21.</t>
  </si>
  <si>
    <t>ÁHT-n belüli megelőlegezések</t>
  </si>
  <si>
    <t>Irányítószervi támogatás</t>
  </si>
  <si>
    <t>22.</t>
  </si>
  <si>
    <t>Működési célú finanszírozási bevételek összesen (14.+19.)</t>
  </si>
  <si>
    <t>Működési célú finanszírozási kiadások összesen (14.+...+21.)</t>
  </si>
  <si>
    <t>23.</t>
  </si>
  <si>
    <t>BEVÉTEL ÖSSZESEN (13.+22.)</t>
  </si>
  <si>
    <t>KIADÁSOK ÖSSZESEN (13.+22.)</t>
  </si>
  <si>
    <t>24.</t>
  </si>
  <si>
    <t>Költségvetési hiány:</t>
  </si>
  <si>
    <t>Költségvetési többlet:</t>
  </si>
  <si>
    <t>25.</t>
  </si>
  <si>
    <t>Tárgyévi  hiány:</t>
  </si>
  <si>
    <t>Tárgyévi  többlet:</t>
  </si>
  <si>
    <t>II. Felhalmozási célú bevételek és kiadások mérlege
(Önkormányzati szinten)</t>
  </si>
  <si>
    <t>Felhalmozási célú támogatások államháztartáson belülről</t>
  </si>
  <si>
    <t>1.-ből EU-s támogatás</t>
  </si>
  <si>
    <t>1.-ből EU-s forrásból megvalósuló beruházás</t>
  </si>
  <si>
    <t>Felhalmozási bevételek</t>
  </si>
  <si>
    <t>Felhalmozási célú átvett pénzeszközök átvétele</t>
  </si>
  <si>
    <t>3.-ból EU-s forrásból megvalósuló felújítás</t>
  </si>
  <si>
    <t>4.-ből EU-s támogatás (közvetlen)</t>
  </si>
  <si>
    <t>Egyéb felhalmozási célú bevételek</t>
  </si>
  <si>
    <t>Költségvetési bevételek összesen: (1.+3.+4.+6.+…+11.)</t>
  </si>
  <si>
    <t>Költségvetési kiadások összesen: (1.+3.+5.+...+11.)</t>
  </si>
  <si>
    <t>Hiány belső finanszírozás bevételei ( 14+…+18)</t>
  </si>
  <si>
    <t>Hitelek törlesztése</t>
  </si>
  <si>
    <t>Értékpapír értékesítése</t>
  </si>
  <si>
    <t>Befektetési célú belföldi, külföldi értékpapírok vásárlása</t>
  </si>
  <si>
    <t>Hiány külső finanszírozásának bevételei (20+…+24 )</t>
  </si>
  <si>
    <t>Betét elhelyezése</t>
  </si>
  <si>
    <t>Hosszú lejáratú hitelek, kölcsönök felvétele</t>
  </si>
  <si>
    <t>Rövid lejáratú hitelek, kölcsönök felvétele</t>
  </si>
  <si>
    <t>Értékpapírok kibocsátása</t>
  </si>
  <si>
    <t>Egyéb külső finanszírozási bevételek</t>
  </si>
  <si>
    <t>Felhalmozási célú finanszírozási bevételek összesen (13.+19.)</t>
  </si>
  <si>
    <t>Felhalmozási célú finanszírozási kiadások összesen
(13.+...+24.)</t>
  </si>
  <si>
    <t>26.</t>
  </si>
  <si>
    <t>BEVÉTEL ÖSSZESEN (12+25)</t>
  </si>
  <si>
    <t>KIADÁSOK ÖSSZESEN (12+25)</t>
  </si>
  <si>
    <t>27.</t>
  </si>
  <si>
    <t>28.</t>
  </si>
  <si>
    <t>Előirányzat-felhasználási terv 2021. évre</t>
  </si>
  <si>
    <t>Sor-szám</t>
  </si>
  <si>
    <t>Január</t>
  </si>
  <si>
    <t>Február</t>
  </si>
  <si>
    <t>Március</t>
  </si>
  <si>
    <t>Április</t>
  </si>
  <si>
    <t>Május</t>
  </si>
  <si>
    <t>Június</t>
  </si>
  <si>
    <t>Július</t>
  </si>
  <si>
    <t>Auguszt.</t>
  </si>
  <si>
    <t>Szept.</t>
  </si>
  <si>
    <t>Okt.</t>
  </si>
  <si>
    <t>Nov.</t>
  </si>
  <si>
    <t>Dec.</t>
  </si>
  <si>
    <t>Összesen:</t>
  </si>
  <si>
    <t>Működési célú támogatások ÁH-on belül</t>
  </si>
  <si>
    <t>Felhalmozási célú támogatások ÁH-on belül</t>
  </si>
  <si>
    <t>Működési bevételek</t>
  </si>
  <si>
    <t>Felhalmozási célú átvett pénzeszközök</t>
  </si>
  <si>
    <t>Finanszírozási bevételek</t>
  </si>
  <si>
    <t>Bevételek összesen:</t>
  </si>
  <si>
    <t>Finanszírozási kiadások</t>
  </si>
  <si>
    <t>Kiadások összesen:</t>
  </si>
  <si>
    <t>Egyenleg</t>
  </si>
  <si>
    <t>A 2021. évi általános működés és ágazati feladatok támogatásának alakulása jogcímenként</t>
  </si>
  <si>
    <t>adatok forintban</t>
  </si>
  <si>
    <t>Jogcím</t>
  </si>
  <si>
    <t>2021. évi támogatás összesen</t>
  </si>
  <si>
    <t>Települési önkormányzatok egyes köznevelési feladatainak támogatása</t>
  </si>
  <si>
    <t>Települési önkormányzatok szociális gyermekjóléti és gyermekétkeztetési feladatinak támogatása</t>
  </si>
  <si>
    <t>Települési önkormányzatok kulturális feladatinak támogatása</t>
  </si>
  <si>
    <t>Helyi önkormányzatok kiegészítő támogatása</t>
  </si>
  <si>
    <t>Felújítási kiadások előirányzata felújításonként</t>
  </si>
  <si>
    <t>Felújítás  megnevezése</t>
  </si>
  <si>
    <t>Teljes költség</t>
  </si>
  <si>
    <t>Kivitelezés kezdési és befejezési éve</t>
  </si>
  <si>
    <t>Felhasználás 2021. XII.31-ig</t>
  </si>
  <si>
    <t>2021. év utáni szükséglet
(6=2 - 4 - 5)</t>
  </si>
  <si>
    <t>orvosi rendelő felújítása</t>
  </si>
  <si>
    <t>szennyvíztelep felújítása</t>
  </si>
  <si>
    <t>ÖSSZESEN:</t>
  </si>
  <si>
    <t>Beruházási kiadások előirányzata beruházásonként</t>
  </si>
  <si>
    <t>Beruházás  megnevezése</t>
  </si>
  <si>
    <t>laptop,monitor vásárlás/műv.házba/</t>
  </si>
  <si>
    <t>kamerarendszer kiépítése</t>
  </si>
  <si>
    <t>vízmelegítő bojler vásárlása//közösségi szobába/</t>
  </si>
  <si>
    <t>damilos kasza vásárlása</t>
  </si>
  <si>
    <t>1.melléklet 2/2022.  (V.29.) önkormányzati rendelethez</t>
  </si>
  <si>
    <t>1.melléklet 2/2022 (V.29.) önkormányzati rendelethez</t>
  </si>
  <si>
    <t>2. melléklet a 2/2022(V.29.) önkormányzati rendelethez</t>
  </si>
  <si>
    <t>3. melléklet a 2/2022(V.29.) önkormányzati rendelethez</t>
  </si>
  <si>
    <t>4.melléklet a 2/2022 (V.29.) önkormányzati rendelethez</t>
  </si>
  <si>
    <t>5.melléklet 2./2022(V.29.) önkormányzati rendelethez</t>
  </si>
  <si>
    <t>6. melléklet  2/2022 (V.29.) önkormányzati rendelethez</t>
  </si>
  <si>
    <t>7.melléklet  a2/2022 (V.29.) önkormányzati rendelethez</t>
  </si>
</sst>
</file>

<file path=xl/styles.xml><?xml version="1.0" encoding="utf-8"?>
<styleSheet xmlns="http://schemas.openxmlformats.org/spreadsheetml/2006/main">
  <numFmts count="1">
    <numFmt numFmtId="164" formatCode="#,###"/>
  </numFmts>
  <fonts count="19">
    <font>
      <sz val="11"/>
      <color rgb="FF000000"/>
      <name val="Calibri"/>
      <family val="2"/>
      <charset val="238"/>
    </font>
    <font>
      <b/>
      <sz val="12"/>
      <name val="Times New Roman CE"/>
      <family val="1"/>
      <charset val="238"/>
    </font>
    <font>
      <sz val="12"/>
      <name val="Times New Roman CE"/>
      <family val="1"/>
      <charset val="238"/>
    </font>
    <font>
      <b/>
      <i/>
      <sz val="9"/>
      <name val="Times New Roman CE"/>
      <family val="1"/>
      <charset val="238"/>
    </font>
    <font>
      <b/>
      <i/>
      <sz val="10"/>
      <name val="Times New Roman CE"/>
      <family val="1"/>
      <charset val="238"/>
    </font>
    <font>
      <b/>
      <sz val="9"/>
      <name val="Times New Roman CE"/>
      <family val="1"/>
      <charset val="238"/>
    </font>
    <font>
      <b/>
      <sz val="8"/>
      <name val="Times New Roman CE"/>
      <family val="1"/>
      <charset val="238"/>
    </font>
    <font>
      <sz val="8"/>
      <name val="Times New Roman CE"/>
      <family val="1"/>
      <charset val="238"/>
    </font>
    <font>
      <sz val="8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9"/>
      <name val="Times New Roman"/>
      <family val="1"/>
      <charset val="238"/>
    </font>
    <font>
      <b/>
      <sz val="10"/>
      <name val="Times New Roman CE"/>
      <family val="1"/>
      <charset val="238"/>
    </font>
    <font>
      <sz val="10"/>
      <name val="Times New Roman CE"/>
      <family val="1"/>
      <charset val="238"/>
    </font>
    <font>
      <i/>
      <sz val="8"/>
      <name val="Times New Roman CE"/>
      <family val="1"/>
      <charset val="238"/>
    </font>
    <font>
      <b/>
      <sz val="12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8"/>
      <name val="Times New Roman"/>
      <family val="1"/>
      <charset val="1"/>
    </font>
    <font>
      <sz val="9"/>
      <name val="Times New Roman CE"/>
      <family val="1"/>
      <charset val="238"/>
    </font>
    <font>
      <sz val="8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14"/>
        <bgColor indexed="23"/>
      </patternFill>
    </fill>
  </fills>
  <borders count="4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180">
    <xf numFmtId="0" fontId="0" fillId="0" borderId="0" xfId="0"/>
    <xf numFmtId="0" fontId="14" fillId="0" borderId="0" xfId="0" applyFont="1" applyBorder="1" applyAlignment="1" applyProtection="1">
      <alignment horizontal="center" vertical="center"/>
    </xf>
    <xf numFmtId="164" fontId="5" fillId="0" borderId="1" xfId="0" applyNumberFormat="1" applyFont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horizontal="right" vertical="center"/>
    </xf>
    <xf numFmtId="0" fontId="5" fillId="0" borderId="1" xfId="1" applyFont="1" applyBorder="1" applyAlignment="1" applyProtection="1">
      <alignment horizontal="center" vertical="center" wrapText="1"/>
    </xf>
    <xf numFmtId="0" fontId="5" fillId="0" borderId="3" xfId="1" applyFont="1" applyBorder="1" applyAlignment="1" applyProtection="1">
      <alignment horizontal="center" vertical="center" wrapText="1"/>
    </xf>
    <xf numFmtId="0" fontId="5" fillId="0" borderId="4" xfId="1" applyFont="1" applyBorder="1" applyAlignment="1" applyProtection="1">
      <alignment horizontal="center" vertical="center" wrapText="1"/>
    </xf>
    <xf numFmtId="0" fontId="6" fillId="0" borderId="5" xfId="1" applyFont="1" applyBorder="1" applyAlignment="1" applyProtection="1">
      <alignment horizontal="center" vertical="center" wrapText="1"/>
    </xf>
    <xf numFmtId="0" fontId="6" fillId="0" borderId="6" xfId="1" applyFont="1" applyBorder="1" applyAlignment="1" applyProtection="1">
      <alignment horizontal="center" vertical="center" wrapText="1"/>
    </xf>
    <xf numFmtId="0" fontId="6" fillId="0" borderId="7" xfId="1" applyFont="1" applyBorder="1" applyAlignment="1" applyProtection="1">
      <alignment horizontal="center" vertical="center" wrapText="1"/>
    </xf>
    <xf numFmtId="0" fontId="6" fillId="0" borderId="1" xfId="1" applyFont="1" applyBorder="1" applyAlignment="1" applyProtection="1">
      <alignment horizontal="left" vertical="center" wrapText="1" indent="1"/>
    </xf>
    <xf numFmtId="0" fontId="6" fillId="0" borderId="3" xfId="1" applyFont="1" applyBorder="1" applyAlignment="1" applyProtection="1">
      <alignment horizontal="left" vertical="center" wrapText="1" indent="1"/>
    </xf>
    <xf numFmtId="164" fontId="6" fillId="0" borderId="4" xfId="1" applyNumberFormat="1" applyFont="1" applyBorder="1" applyAlignment="1" applyProtection="1">
      <alignment horizontal="right" vertical="center" wrapText="1" indent="1"/>
    </xf>
    <xf numFmtId="49" fontId="7" fillId="0" borderId="8" xfId="1" applyNumberFormat="1" applyFont="1" applyBorder="1" applyAlignment="1" applyProtection="1">
      <alignment horizontal="left" vertical="center" wrapText="1" indent="1"/>
    </xf>
    <xf numFmtId="0" fontId="8" fillId="0" borderId="9" xfId="0" applyFont="1" applyBorder="1" applyAlignment="1" applyProtection="1">
      <alignment horizontal="left" wrapText="1" indent="1"/>
    </xf>
    <xf numFmtId="164" fontId="7" fillId="0" borderId="10" xfId="1" applyNumberFormat="1" applyFont="1" applyBorder="1" applyAlignment="1" applyProtection="1">
      <alignment horizontal="right" vertical="center" wrapText="1" indent="1"/>
      <protection locked="0"/>
    </xf>
    <xf numFmtId="49" fontId="7" fillId="0" borderId="11" xfId="1" applyNumberFormat="1" applyFont="1" applyBorder="1" applyAlignment="1" applyProtection="1">
      <alignment horizontal="left" vertical="center" wrapText="1" indent="1"/>
    </xf>
    <xf numFmtId="0" fontId="8" fillId="0" borderId="12" xfId="0" applyFont="1" applyBorder="1" applyAlignment="1" applyProtection="1">
      <alignment horizontal="left" wrapText="1" indent="1"/>
    </xf>
    <xf numFmtId="164" fontId="7" fillId="0" borderId="13" xfId="1" applyNumberFormat="1" applyFont="1" applyBorder="1" applyAlignment="1" applyProtection="1">
      <alignment horizontal="right" vertical="center" wrapText="1" indent="1"/>
      <protection locked="0"/>
    </xf>
    <xf numFmtId="49" fontId="7" fillId="0" borderId="14" xfId="1" applyNumberFormat="1" applyFont="1" applyBorder="1" applyAlignment="1" applyProtection="1">
      <alignment horizontal="left" vertical="center" wrapText="1" indent="1"/>
    </xf>
    <xf numFmtId="0" fontId="8" fillId="0" borderId="15" xfId="0" applyFont="1" applyBorder="1" applyAlignment="1" applyProtection="1">
      <alignment horizontal="left" wrapText="1" indent="1"/>
    </xf>
    <xf numFmtId="0" fontId="9" fillId="0" borderId="3" xfId="0" applyFont="1" applyBorder="1" applyAlignment="1" applyProtection="1">
      <alignment horizontal="left" vertical="center" wrapText="1" indent="1"/>
    </xf>
    <xf numFmtId="164" fontId="7" fillId="0" borderId="16" xfId="1" applyNumberFormat="1" applyFont="1" applyBorder="1" applyAlignment="1" applyProtection="1">
      <alignment horizontal="right" vertical="center" wrapText="1" indent="1"/>
      <protection locked="0"/>
    </xf>
    <xf numFmtId="164" fontId="7" fillId="0" borderId="10" xfId="1" applyNumberFormat="1" applyFont="1" applyBorder="1" applyAlignment="1" applyProtection="1">
      <alignment horizontal="right" vertical="center" wrapText="1" indent="1"/>
    </xf>
    <xf numFmtId="0" fontId="9" fillId="0" borderId="1" xfId="0" applyFont="1" applyBorder="1" applyAlignment="1" applyProtection="1">
      <alignment wrapText="1"/>
    </xf>
    <xf numFmtId="0" fontId="8" fillId="0" borderId="15" xfId="0" applyFont="1" applyBorder="1" applyAlignment="1" applyProtection="1">
      <alignment wrapText="1"/>
    </xf>
    <xf numFmtId="0" fontId="8" fillId="0" borderId="8" xfId="0" applyFont="1" applyBorder="1" applyAlignment="1" applyProtection="1">
      <alignment wrapText="1"/>
    </xf>
    <xf numFmtId="0" fontId="8" fillId="0" borderId="11" xfId="0" applyFont="1" applyBorder="1" applyAlignment="1" applyProtection="1">
      <alignment wrapText="1"/>
    </xf>
    <xf numFmtId="0" fontId="8" fillId="0" borderId="14" xfId="0" applyFont="1" applyBorder="1" applyAlignment="1" applyProtection="1">
      <alignment wrapText="1"/>
    </xf>
    <xf numFmtId="164" fontId="6" fillId="0" borderId="4" xfId="1" applyNumberFormat="1" applyFont="1" applyBorder="1" applyAlignment="1" applyProtection="1">
      <alignment horizontal="right" vertical="center" wrapText="1" indent="1"/>
      <protection locked="0"/>
    </xf>
    <xf numFmtId="0" fontId="9" fillId="0" borderId="3" xfId="0" applyFont="1" applyBorder="1" applyAlignment="1" applyProtection="1">
      <alignment wrapText="1"/>
    </xf>
    <xf numFmtId="0" fontId="9" fillId="0" borderId="17" xfId="0" applyFont="1" applyBorder="1" applyAlignment="1" applyProtection="1">
      <alignment wrapText="1"/>
    </xf>
    <xf numFmtId="0" fontId="9" fillId="0" borderId="18" xfId="0" applyFont="1" applyBorder="1" applyAlignment="1" applyProtection="1">
      <alignment wrapText="1"/>
    </xf>
    <xf numFmtId="0" fontId="9" fillId="0" borderId="0" xfId="0" applyFont="1" applyBorder="1" applyAlignment="1" applyProtection="1">
      <alignment wrapText="1"/>
    </xf>
    <xf numFmtId="164" fontId="6" fillId="0" borderId="0" xfId="1" applyNumberFormat="1" applyFont="1" applyBorder="1" applyAlignment="1" applyProtection="1">
      <alignment horizontal="right" vertical="center" wrapText="1" indent="1"/>
    </xf>
    <xf numFmtId="0" fontId="1" fillId="0" borderId="0" xfId="1" applyFont="1" applyBorder="1" applyAlignment="1" applyProtection="1">
      <alignment horizontal="center" vertical="center" wrapText="1"/>
    </xf>
    <xf numFmtId="164" fontId="1" fillId="0" borderId="0" xfId="1" applyNumberFormat="1" applyFont="1" applyBorder="1" applyAlignment="1" applyProtection="1">
      <alignment horizontal="right" vertical="center" wrapText="1" indent="1"/>
    </xf>
    <xf numFmtId="0" fontId="4" fillId="0" borderId="2" xfId="0" applyFont="1" applyBorder="1" applyAlignment="1" applyProtection="1">
      <alignment horizontal="right"/>
    </xf>
    <xf numFmtId="0" fontId="6" fillId="0" borderId="1" xfId="1" applyFont="1" applyBorder="1" applyAlignment="1" applyProtection="1">
      <alignment horizontal="center" vertical="center" wrapText="1"/>
    </xf>
    <xf numFmtId="0" fontId="6" fillId="0" borderId="3" xfId="1" applyFont="1" applyBorder="1" applyAlignment="1" applyProtection="1">
      <alignment horizontal="center" vertical="center" wrapText="1"/>
    </xf>
    <xf numFmtId="0" fontId="6" fillId="0" borderId="4" xfId="1" applyFont="1" applyBorder="1" applyAlignment="1" applyProtection="1">
      <alignment horizontal="center" vertical="center" wrapText="1"/>
    </xf>
    <xf numFmtId="0" fontId="6" fillId="0" borderId="5" xfId="1" applyFont="1" applyBorder="1" applyAlignment="1" applyProtection="1">
      <alignment horizontal="left" vertical="center" wrapText="1" indent="1"/>
    </xf>
    <xf numFmtId="0" fontId="6" fillId="0" borderId="6" xfId="1" applyFont="1" applyBorder="1" applyAlignment="1" applyProtection="1">
      <alignment vertical="center" wrapText="1"/>
    </xf>
    <xf numFmtId="164" fontId="6" fillId="0" borderId="7" xfId="1" applyNumberFormat="1" applyFont="1" applyBorder="1" applyAlignment="1" applyProtection="1">
      <alignment horizontal="right" vertical="center" wrapText="1" indent="1"/>
    </xf>
    <xf numFmtId="49" fontId="7" fillId="0" borderId="19" xfId="1" applyNumberFormat="1" applyFont="1" applyBorder="1" applyAlignment="1" applyProtection="1">
      <alignment horizontal="left" vertical="center" wrapText="1" indent="1"/>
    </xf>
    <xf numFmtId="0" fontId="7" fillId="0" borderId="20" xfId="1" applyFont="1" applyBorder="1" applyAlignment="1" applyProtection="1">
      <alignment horizontal="left" vertical="center" wrapText="1" indent="1"/>
    </xf>
    <xf numFmtId="164" fontId="7" fillId="0" borderId="21" xfId="1" applyNumberFormat="1" applyFont="1" applyBorder="1" applyAlignment="1" applyProtection="1">
      <alignment horizontal="right" vertical="center" wrapText="1" indent="1"/>
      <protection locked="0"/>
    </xf>
    <xf numFmtId="0" fontId="7" fillId="0" borderId="12" xfId="1" applyFont="1" applyBorder="1" applyAlignment="1" applyProtection="1">
      <alignment horizontal="left" vertical="center" wrapText="1" indent="1"/>
    </xf>
    <xf numFmtId="0" fontId="7" fillId="0" borderId="22" xfId="1" applyFont="1" applyBorder="1" applyAlignment="1" applyProtection="1">
      <alignment horizontal="left" vertical="center" wrapText="1" indent="1"/>
    </xf>
    <xf numFmtId="0" fontId="7" fillId="0" borderId="0" xfId="1" applyFont="1" applyBorder="1" applyAlignment="1" applyProtection="1">
      <alignment horizontal="left" vertical="center" wrapText="1" indent="1"/>
    </xf>
    <xf numFmtId="0" fontId="7" fillId="0" borderId="12" xfId="1" applyFont="1" applyBorder="1" applyAlignment="1" applyProtection="1">
      <alignment horizontal="center"/>
    </xf>
    <xf numFmtId="0" fontId="7" fillId="0" borderId="12" xfId="1" applyFont="1" applyBorder="1" applyAlignment="1" applyProtection="1">
      <alignment horizontal="center" vertical="center" wrapText="1"/>
    </xf>
    <xf numFmtId="49" fontId="7" fillId="0" borderId="23" xfId="1" applyNumberFormat="1" applyFont="1" applyBorder="1" applyAlignment="1" applyProtection="1">
      <alignment horizontal="left" vertical="center" wrapText="1" indent="1"/>
    </xf>
    <xf numFmtId="0" fontId="7" fillId="0" borderId="15" xfId="1" applyFont="1" applyBorder="1" applyAlignment="1" applyProtection="1">
      <alignment horizontal="center" vertical="center" wrapText="1"/>
    </xf>
    <xf numFmtId="49" fontId="7" fillId="0" borderId="24" xfId="1" applyNumberFormat="1" applyFont="1" applyBorder="1" applyAlignment="1" applyProtection="1">
      <alignment horizontal="left" vertical="center" wrapText="1" indent="1"/>
    </xf>
    <xf numFmtId="0" fontId="7" fillId="0" borderId="25" xfId="1" applyFont="1" applyBorder="1" applyAlignment="1" applyProtection="1">
      <alignment horizontal="center" vertical="center" wrapText="1"/>
    </xf>
    <xf numFmtId="164" fontId="7" fillId="0" borderId="26" xfId="1" applyNumberFormat="1" applyFont="1" applyBorder="1" applyAlignment="1" applyProtection="1">
      <alignment horizontal="right" vertical="center" wrapText="1" indent="1"/>
      <protection locked="0"/>
    </xf>
    <xf numFmtId="0" fontId="6" fillId="0" borderId="3" xfId="1" applyFont="1" applyBorder="1" applyAlignment="1" applyProtection="1">
      <alignment vertical="center" wrapText="1"/>
    </xf>
    <xf numFmtId="0" fontId="7" fillId="0" borderId="15" xfId="1" applyFont="1" applyBorder="1" applyAlignment="1" applyProtection="1">
      <alignment horizontal="left" vertical="center" wrapText="1" indent="1"/>
    </xf>
    <xf numFmtId="164" fontId="7" fillId="0" borderId="27" xfId="1" applyNumberFormat="1" applyFont="1" applyBorder="1" applyAlignment="1" applyProtection="1">
      <alignment horizontal="right" vertical="center" wrapText="1" indent="1"/>
      <protection locked="0"/>
    </xf>
    <xf numFmtId="0" fontId="8" fillId="0" borderId="15" xfId="0" applyFont="1" applyBorder="1" applyAlignment="1" applyProtection="1">
      <alignment horizontal="left" vertical="center" wrapText="1" indent="1"/>
    </xf>
    <xf numFmtId="0" fontId="8" fillId="0" borderId="12" xfId="0" applyFont="1" applyBorder="1" applyAlignment="1" applyProtection="1">
      <alignment horizontal="left" vertical="center" wrapText="1" indent="1"/>
    </xf>
    <xf numFmtId="0" fontId="7" fillId="0" borderId="9" xfId="1" applyFont="1" applyBorder="1" applyAlignment="1" applyProtection="1">
      <alignment horizontal="right" vertical="center" wrapText="1"/>
    </xf>
    <xf numFmtId="0" fontId="7" fillId="0" borderId="12" xfId="1" applyFont="1" applyBorder="1" applyAlignment="1" applyProtection="1">
      <alignment horizontal="right" vertical="center" wrapText="1"/>
    </xf>
    <xf numFmtId="164" fontId="7" fillId="0" borderId="28" xfId="1" applyNumberFormat="1" applyFont="1" applyBorder="1" applyAlignment="1" applyProtection="1">
      <alignment horizontal="right" vertical="center" wrapText="1" indent="1"/>
      <protection locked="0"/>
    </xf>
    <xf numFmtId="0" fontId="7" fillId="0" borderId="9" xfId="1" applyFont="1" applyBorder="1" applyAlignment="1" applyProtection="1">
      <alignment horizontal="left" vertical="center" wrapText="1" indent="1"/>
    </xf>
    <xf numFmtId="0" fontId="7" fillId="0" borderId="29" xfId="1" applyFont="1" applyBorder="1" applyAlignment="1" applyProtection="1">
      <alignment horizontal="left" vertical="center" wrapText="1" indent="1"/>
    </xf>
    <xf numFmtId="164" fontId="9" fillId="0" borderId="4" xfId="0" applyNumberFormat="1" applyFont="1" applyBorder="1" applyAlignment="1" applyProtection="1">
      <alignment horizontal="right" vertical="center" wrapText="1" indent="1"/>
    </xf>
    <xf numFmtId="164" fontId="10" fillId="0" borderId="4" xfId="0" applyNumberFormat="1" applyFont="1" applyBorder="1" applyAlignment="1" applyProtection="1">
      <alignment horizontal="right" vertical="center" wrapText="1" indent="1"/>
    </xf>
    <xf numFmtId="0" fontId="9" fillId="0" borderId="17" xfId="0" applyFont="1" applyBorder="1" applyAlignment="1" applyProtection="1">
      <alignment horizontal="left" vertical="center" wrapText="1" indent="1"/>
    </xf>
    <xf numFmtId="0" fontId="10" fillId="0" borderId="18" xfId="0" applyFont="1" applyBorder="1" applyAlignment="1" applyProtection="1">
      <alignment horizontal="left" vertical="center" wrapText="1" indent="1"/>
    </xf>
    <xf numFmtId="164" fontId="0" fillId="0" borderId="0" xfId="0" applyNumberFormat="1" applyAlignment="1" applyProtection="1">
      <alignment vertical="center" wrapText="1"/>
    </xf>
    <xf numFmtId="164" fontId="0" fillId="0" borderId="0" xfId="0" applyNumberFormat="1" applyAlignment="1" applyProtection="1">
      <alignment horizontal="center" vertical="center" wrapText="1"/>
    </xf>
    <xf numFmtId="164" fontId="4" fillId="0" borderId="0" xfId="0" applyNumberFormat="1" applyFont="1" applyAlignment="1" applyProtection="1">
      <alignment horizontal="right" vertical="center"/>
    </xf>
    <xf numFmtId="164" fontId="5" fillId="0" borderId="3" xfId="0" applyNumberFormat="1" applyFont="1" applyBorder="1" applyAlignment="1" applyProtection="1">
      <alignment horizontal="center" vertical="center" wrapText="1"/>
    </xf>
    <xf numFmtId="164" fontId="5" fillId="0" borderId="4" xfId="0" applyNumberFormat="1" applyFont="1" applyBorder="1" applyAlignment="1" applyProtection="1">
      <alignment horizontal="center" vertical="center" wrapText="1"/>
    </xf>
    <xf numFmtId="164" fontId="6" fillId="0" borderId="30" xfId="0" applyNumberFormat="1" applyFont="1" applyBorder="1" applyAlignment="1" applyProtection="1">
      <alignment horizontal="center" vertical="center" wrapText="1"/>
    </xf>
    <xf numFmtId="164" fontId="6" fillId="0" borderId="1" xfId="0" applyNumberFormat="1" applyFont="1" applyBorder="1" applyAlignment="1" applyProtection="1">
      <alignment horizontal="center" vertical="center" wrapText="1"/>
    </xf>
    <xf numFmtId="164" fontId="6" fillId="0" borderId="3" xfId="0" applyNumberFormat="1" applyFont="1" applyBorder="1" applyAlignment="1" applyProtection="1">
      <alignment horizontal="center" vertical="center" wrapText="1"/>
    </xf>
    <xf numFmtId="164" fontId="6" fillId="0" borderId="4" xfId="0" applyNumberFormat="1" applyFont="1" applyBorder="1" applyAlignment="1" applyProtection="1">
      <alignment horizontal="center" vertical="center" wrapText="1"/>
    </xf>
    <xf numFmtId="164" fontId="0" fillId="0" borderId="31" xfId="0" applyNumberFormat="1" applyFont="1" applyBorder="1" applyAlignment="1" applyProtection="1">
      <alignment horizontal="left" vertical="center" wrapText="1" indent="1"/>
    </xf>
    <xf numFmtId="164" fontId="7" fillId="0" borderId="8" xfId="0" applyNumberFormat="1" applyFont="1" applyBorder="1" applyAlignment="1" applyProtection="1">
      <alignment horizontal="left" vertical="center" wrapText="1" indent="1"/>
    </xf>
    <xf numFmtId="164" fontId="7" fillId="0" borderId="9" xfId="0" applyNumberFormat="1" applyFont="1" applyBorder="1" applyAlignment="1" applyProtection="1">
      <alignment horizontal="right" vertical="center" wrapText="1" indent="1"/>
      <protection locked="0"/>
    </xf>
    <xf numFmtId="164" fontId="7" fillId="0" borderId="10" xfId="0" applyNumberFormat="1" applyFont="1" applyBorder="1" applyAlignment="1" applyProtection="1">
      <alignment horizontal="right" vertical="center" wrapText="1" indent="1"/>
      <protection locked="0"/>
    </xf>
    <xf numFmtId="164" fontId="0" fillId="0" borderId="32" xfId="0" applyNumberFormat="1" applyFont="1" applyBorder="1" applyAlignment="1" applyProtection="1">
      <alignment horizontal="left" vertical="center" wrapText="1" indent="1"/>
    </xf>
    <xf numFmtId="164" fontId="7" fillId="0" borderId="11" xfId="0" applyNumberFormat="1" applyFont="1" applyBorder="1" applyAlignment="1" applyProtection="1">
      <alignment horizontal="left" vertical="center" wrapText="1" indent="1"/>
    </xf>
    <xf numFmtId="164" fontId="7" fillId="0" borderId="12" xfId="0" applyNumberFormat="1" applyFont="1" applyBorder="1" applyAlignment="1" applyProtection="1">
      <alignment horizontal="right" vertical="center" wrapText="1" indent="1"/>
      <protection locked="0"/>
    </xf>
    <xf numFmtId="164" fontId="7" fillId="0" borderId="13" xfId="0" applyNumberFormat="1" applyFont="1" applyBorder="1" applyAlignment="1" applyProtection="1">
      <alignment horizontal="right" vertical="center" wrapText="1" indent="1"/>
      <protection locked="0"/>
    </xf>
    <xf numFmtId="164" fontId="7" fillId="0" borderId="33" xfId="0" applyNumberFormat="1" applyFont="1" applyBorder="1" applyAlignment="1" applyProtection="1">
      <alignment horizontal="left" vertical="center" wrapText="1" indent="1"/>
    </xf>
    <xf numFmtId="164" fontId="7" fillId="0" borderId="34" xfId="0" applyNumberFormat="1" applyFont="1" applyBorder="1" applyAlignment="1" applyProtection="1">
      <alignment horizontal="right" vertical="center" wrapText="1" indent="1"/>
      <protection locked="0"/>
    </xf>
    <xf numFmtId="164" fontId="7" fillId="0" borderId="11" xfId="0" applyNumberFormat="1" applyFont="1" applyBorder="1" applyAlignment="1" applyProtection="1">
      <alignment horizontal="left" vertical="center" wrapText="1" indent="1"/>
      <protection locked="0"/>
    </xf>
    <xf numFmtId="164" fontId="7" fillId="0" borderId="0" xfId="0" applyNumberFormat="1" applyFont="1" applyBorder="1" applyAlignment="1" applyProtection="1">
      <alignment horizontal="left" vertical="center" wrapText="1" indent="1"/>
      <protection locked="0"/>
    </xf>
    <xf numFmtId="164" fontId="7" fillId="0" borderId="14" xfId="0" applyNumberFormat="1" applyFont="1" applyBorder="1" applyAlignment="1" applyProtection="1">
      <alignment horizontal="left" vertical="center" wrapText="1" indent="1"/>
      <protection locked="0"/>
    </xf>
    <xf numFmtId="164" fontId="7" fillId="0" borderId="15" xfId="0" applyNumberFormat="1" applyFont="1" applyBorder="1" applyAlignment="1" applyProtection="1">
      <alignment horizontal="right" vertical="center" wrapText="1" indent="1"/>
      <protection locked="0"/>
    </xf>
    <xf numFmtId="164" fontId="7" fillId="0" borderId="16" xfId="0" applyNumberFormat="1" applyFont="1" applyBorder="1" applyAlignment="1" applyProtection="1">
      <alignment horizontal="right" vertical="center" wrapText="1" indent="1"/>
      <protection locked="0"/>
    </xf>
    <xf numFmtId="164" fontId="11" fillId="0" borderId="30" xfId="0" applyNumberFormat="1" applyFont="1" applyBorder="1" applyAlignment="1" applyProtection="1">
      <alignment horizontal="left" vertical="center" wrapText="1" indent="1"/>
    </xf>
    <xf numFmtId="164" fontId="6" fillId="0" borderId="1" xfId="0" applyNumberFormat="1" applyFont="1" applyBorder="1" applyAlignment="1" applyProtection="1">
      <alignment horizontal="left" vertical="center" wrapText="1" indent="1"/>
    </xf>
    <xf numFmtId="164" fontId="6" fillId="0" borderId="3" xfId="0" applyNumberFormat="1" applyFont="1" applyBorder="1" applyAlignment="1" applyProtection="1">
      <alignment horizontal="right" vertical="center" wrapText="1" indent="1"/>
    </xf>
    <xf numFmtId="164" fontId="6" fillId="0" borderId="4" xfId="0" applyNumberFormat="1" applyFont="1" applyBorder="1" applyAlignment="1" applyProtection="1">
      <alignment horizontal="right" vertical="center" wrapText="1" indent="1"/>
    </xf>
    <xf numFmtId="164" fontId="12" fillId="0" borderId="35" xfId="0" applyNumberFormat="1" applyFont="1" applyBorder="1" applyAlignment="1" applyProtection="1">
      <alignment horizontal="left" vertical="center" wrapText="1" indent="1"/>
    </xf>
    <xf numFmtId="164" fontId="7" fillId="0" borderId="23" xfId="0" applyNumberFormat="1" applyFont="1" applyBorder="1" applyAlignment="1" applyProtection="1">
      <alignment horizontal="left" vertical="center" wrapText="1" indent="1"/>
    </xf>
    <xf numFmtId="164" fontId="13" fillId="0" borderId="29" xfId="0" applyNumberFormat="1" applyFont="1" applyBorder="1" applyAlignment="1" applyProtection="1">
      <alignment horizontal="right" vertical="center" wrapText="1" indent="1"/>
    </xf>
    <xf numFmtId="164" fontId="7" fillId="0" borderId="36" xfId="0" applyNumberFormat="1" applyFont="1" applyBorder="1" applyAlignment="1" applyProtection="1">
      <alignment horizontal="right" vertical="center" wrapText="1" indent="1"/>
      <protection locked="0"/>
    </xf>
    <xf numFmtId="164" fontId="12" fillId="0" borderId="32" xfId="0" applyNumberFormat="1" applyFont="1" applyBorder="1" applyAlignment="1" applyProtection="1">
      <alignment horizontal="left" vertical="center" wrapText="1" indent="1"/>
    </xf>
    <xf numFmtId="164" fontId="13" fillId="0" borderId="12" xfId="0" applyNumberFormat="1" applyFont="1" applyBorder="1" applyAlignment="1" applyProtection="1">
      <alignment horizontal="right" vertical="center" wrapText="1" indent="1"/>
    </xf>
    <xf numFmtId="164" fontId="7" fillId="0" borderId="29" xfId="0" applyNumberFormat="1" applyFont="1" applyBorder="1" applyAlignment="1" applyProtection="1">
      <alignment horizontal="right" vertical="center" wrapText="1" indent="1"/>
      <protection locked="0"/>
    </xf>
    <xf numFmtId="164" fontId="11" fillId="0" borderId="1" xfId="0" applyNumberFormat="1" applyFont="1" applyBorder="1" applyAlignment="1" applyProtection="1">
      <alignment horizontal="left" vertical="center" wrapText="1" indent="1"/>
    </xf>
    <xf numFmtId="164" fontId="11" fillId="0" borderId="37" xfId="0" applyNumberFormat="1" applyFont="1" applyBorder="1" applyAlignment="1" applyProtection="1">
      <alignment horizontal="right" vertical="center" wrapText="1" indent="1"/>
    </xf>
    <xf numFmtId="164" fontId="0" fillId="0" borderId="35" xfId="0" applyNumberFormat="1" applyFont="1" applyBorder="1" applyAlignment="1" applyProtection="1">
      <alignment horizontal="left" vertical="center" wrapText="1" indent="1"/>
    </xf>
    <xf numFmtId="164" fontId="7" fillId="0" borderId="23" xfId="0" applyNumberFormat="1" applyFont="1" applyBorder="1" applyAlignment="1" applyProtection="1">
      <alignment horizontal="left" vertical="center" wrapText="1" indent="1"/>
      <protection locked="0"/>
    </xf>
    <xf numFmtId="164" fontId="7" fillId="0" borderId="38" xfId="0" applyNumberFormat="1" applyFont="1" applyBorder="1" applyAlignment="1" applyProtection="1">
      <alignment horizontal="right" vertical="center" wrapText="1" indent="1"/>
      <protection locked="0"/>
    </xf>
    <xf numFmtId="164" fontId="13" fillId="0" borderId="23" xfId="0" applyNumberFormat="1" applyFont="1" applyBorder="1" applyAlignment="1" applyProtection="1">
      <alignment horizontal="left" vertical="center" wrapText="1" indent="1"/>
    </xf>
    <xf numFmtId="164" fontId="13" fillId="0" borderId="9" xfId="0" applyNumberFormat="1" applyFont="1" applyBorder="1" applyAlignment="1" applyProtection="1">
      <alignment horizontal="right" vertical="center" wrapText="1" indent="1"/>
    </xf>
    <xf numFmtId="164" fontId="7" fillId="0" borderId="11" xfId="0" applyNumberFormat="1" applyFont="1" applyBorder="1" applyAlignment="1" applyProtection="1">
      <alignment horizontal="right" vertical="center" wrapText="1"/>
    </xf>
    <xf numFmtId="164" fontId="7" fillId="0" borderId="12" xfId="0" applyNumberFormat="1" applyFont="1" applyBorder="1" applyAlignment="1" applyProtection="1">
      <alignment horizontal="right" vertical="center" wrapText="1"/>
    </xf>
    <xf numFmtId="164" fontId="13" fillId="0" borderId="12" xfId="0" applyNumberFormat="1" applyFont="1" applyBorder="1" applyAlignment="1" applyProtection="1">
      <alignment horizontal="left" vertical="center" wrapText="1" indent="1"/>
    </xf>
    <xf numFmtId="164" fontId="7" fillId="0" borderId="8" xfId="0" applyNumberFormat="1" applyFont="1" applyBorder="1" applyAlignment="1" applyProtection="1">
      <alignment horizontal="left" vertical="center" wrapText="1" indent="1"/>
      <protection locked="0"/>
    </xf>
    <xf numFmtId="164" fontId="7" fillId="0" borderId="8" xfId="0" applyNumberFormat="1" applyFont="1" applyBorder="1" applyAlignment="1" applyProtection="1">
      <alignment horizontal="right" vertical="center" wrapText="1"/>
    </xf>
    <xf numFmtId="164" fontId="7" fillId="0" borderId="14" xfId="0" applyNumberFormat="1" applyFont="1" applyBorder="1" applyAlignment="1" applyProtection="1">
      <alignment horizontal="right" vertical="center" wrapText="1"/>
    </xf>
    <xf numFmtId="0" fontId="2" fillId="0" borderId="0" xfId="1" applyProtection="1"/>
    <xf numFmtId="0" fontId="2" fillId="0" borderId="0" xfId="1" applyProtection="1">
      <protection locked="0"/>
    </xf>
    <xf numFmtId="0" fontId="4" fillId="0" borderId="0" xfId="0" applyFont="1" applyAlignment="1">
      <alignment horizontal="right"/>
    </xf>
    <xf numFmtId="0" fontId="5" fillId="0" borderId="5" xfId="1" applyFont="1" applyBorder="1" applyAlignment="1" applyProtection="1">
      <alignment horizontal="center" vertical="center" wrapText="1"/>
    </xf>
    <xf numFmtId="0" fontId="5" fillId="0" borderId="6" xfId="1" applyFont="1" applyBorder="1" applyAlignment="1" applyProtection="1">
      <alignment horizontal="center" vertical="center"/>
    </xf>
    <xf numFmtId="0" fontId="5" fillId="0" borderId="7" xfId="1" applyFont="1" applyBorder="1" applyAlignment="1" applyProtection="1">
      <alignment horizontal="center" vertical="center"/>
    </xf>
    <xf numFmtId="0" fontId="7" fillId="0" borderId="1" xfId="1" applyFont="1" applyBorder="1" applyAlignment="1" applyProtection="1">
      <alignment horizontal="left" vertical="center" indent="1"/>
    </xf>
    <xf numFmtId="0" fontId="7" fillId="0" borderId="23" xfId="1" applyFont="1" applyBorder="1" applyAlignment="1" applyProtection="1">
      <alignment horizontal="left" vertical="center" indent="1"/>
    </xf>
    <xf numFmtId="164" fontId="7" fillId="0" borderId="29" xfId="1" applyNumberFormat="1" applyFont="1" applyBorder="1" applyAlignment="1" applyProtection="1">
      <alignment vertical="center"/>
      <protection locked="0"/>
    </xf>
    <xf numFmtId="164" fontId="7" fillId="0" borderId="36" xfId="1" applyNumberFormat="1" applyFont="1" applyBorder="1" applyAlignment="1" applyProtection="1">
      <alignment vertical="center"/>
    </xf>
    <xf numFmtId="0" fontId="7" fillId="0" borderId="11" xfId="1" applyFont="1" applyBorder="1" applyAlignment="1" applyProtection="1">
      <alignment horizontal="left" vertical="center" indent="1"/>
    </xf>
    <xf numFmtId="164" fontId="7" fillId="0" borderId="12" xfId="1" applyNumberFormat="1" applyFont="1" applyBorder="1" applyAlignment="1" applyProtection="1">
      <alignment vertical="center"/>
      <protection locked="0"/>
    </xf>
    <xf numFmtId="164" fontId="7" fillId="0" borderId="13" xfId="1" applyNumberFormat="1" applyFont="1" applyBorder="1" applyAlignment="1" applyProtection="1">
      <alignment vertical="center"/>
    </xf>
    <xf numFmtId="164" fontId="7" fillId="0" borderId="9" xfId="1" applyNumberFormat="1" applyFont="1" applyBorder="1" applyAlignment="1" applyProtection="1">
      <alignment vertical="center"/>
      <protection locked="0"/>
    </xf>
    <xf numFmtId="164" fontId="7" fillId="0" borderId="10" xfId="1" applyNumberFormat="1" applyFont="1" applyBorder="1" applyAlignment="1" applyProtection="1">
      <alignment vertical="center"/>
    </xf>
    <xf numFmtId="0" fontId="7" fillId="0" borderId="12" xfId="1" applyFont="1" applyBorder="1" applyAlignment="1" applyProtection="1">
      <alignment horizontal="left" vertical="center" indent="1"/>
    </xf>
    <xf numFmtId="0" fontId="5" fillId="0" borderId="3" xfId="1" applyFont="1" applyBorder="1" applyAlignment="1" applyProtection="1">
      <alignment horizontal="left" vertical="center" indent="1"/>
    </xf>
    <xf numFmtId="164" fontId="6" fillId="0" borderId="3" xfId="1" applyNumberFormat="1" applyFont="1" applyBorder="1" applyAlignment="1" applyProtection="1">
      <alignment vertical="center"/>
    </xf>
    <xf numFmtId="164" fontId="6" fillId="0" borderId="4" xfId="1" applyNumberFormat="1" applyFont="1" applyBorder="1" applyAlignment="1" applyProtection="1">
      <alignment vertical="center"/>
    </xf>
    <xf numFmtId="0" fontId="7" fillId="0" borderId="8" xfId="1" applyFont="1" applyBorder="1" applyAlignment="1" applyProtection="1">
      <alignment horizontal="left" vertical="center" indent="1"/>
    </xf>
    <xf numFmtId="0" fontId="7" fillId="0" borderId="9" xfId="1" applyFont="1" applyBorder="1" applyAlignment="1" applyProtection="1">
      <alignment horizontal="left" vertical="center" indent="1"/>
    </xf>
    <xf numFmtId="0" fontId="6" fillId="0" borderId="1" xfId="1" applyFont="1" applyBorder="1" applyAlignment="1" applyProtection="1">
      <alignment horizontal="left" vertical="center" indent="1"/>
    </xf>
    <xf numFmtId="0" fontId="5" fillId="0" borderId="3" xfId="1" applyFont="1" applyBorder="1" applyAlignment="1" applyProtection="1">
      <alignment horizontal="left" indent="1"/>
    </xf>
    <xf numFmtId="164" fontId="6" fillId="0" borderId="3" xfId="1" applyNumberFormat="1" applyFont="1" applyBorder="1" applyProtection="1"/>
    <xf numFmtId="0" fontId="15" fillId="0" borderId="0" xfId="0" applyFont="1" applyBorder="1" applyAlignment="1" applyProtection="1">
      <alignment horizontal="right"/>
    </xf>
    <xf numFmtId="0" fontId="10" fillId="0" borderId="5" xfId="0" applyFont="1" applyBorder="1" applyAlignment="1" applyProtection="1">
      <alignment horizontal="center" vertical="center" wrapText="1"/>
    </xf>
    <xf numFmtId="0" fontId="10" fillId="0" borderId="7" xfId="0" applyFont="1" applyBorder="1" applyAlignment="1" applyProtection="1">
      <alignment vertical="center" wrapText="1"/>
    </xf>
    <xf numFmtId="0" fontId="16" fillId="0" borderId="1" xfId="0" applyFont="1" applyBorder="1" applyAlignment="1" applyProtection="1">
      <alignment horizontal="center" vertical="center" wrapText="1"/>
    </xf>
    <xf numFmtId="0" fontId="16" fillId="0" borderId="4" xfId="0" applyFont="1" applyBorder="1" applyAlignment="1" applyProtection="1">
      <alignment horizontal="center" vertical="center" wrapText="1"/>
    </xf>
    <xf numFmtId="0" fontId="8" fillId="0" borderId="39" xfId="0" applyFont="1" applyBorder="1" applyAlignment="1" applyProtection="1">
      <alignment horizontal="left" vertical="center" wrapText="1"/>
      <protection locked="0"/>
    </xf>
    <xf numFmtId="164" fontId="8" fillId="0" borderId="40" xfId="0" applyNumberFormat="1" applyFont="1" applyBorder="1" applyAlignment="1" applyProtection="1">
      <alignment horizontal="right" vertical="center" wrapText="1"/>
      <protection locked="0"/>
    </xf>
    <xf numFmtId="0" fontId="8" fillId="0" borderId="41" xfId="0" applyFont="1" applyBorder="1" applyAlignment="1" applyProtection="1">
      <alignment horizontal="left" vertical="center" wrapText="1"/>
      <protection locked="0"/>
    </xf>
    <xf numFmtId="0" fontId="8" fillId="0" borderId="42" xfId="0" applyFont="1" applyBorder="1" applyAlignment="1" applyProtection="1">
      <alignment horizontal="left" vertical="center" wrapText="1"/>
      <protection locked="0"/>
    </xf>
    <xf numFmtId="0" fontId="10" fillId="0" borderId="1" xfId="0" applyFont="1" applyBorder="1" applyAlignment="1" applyProtection="1">
      <alignment vertical="center" wrapText="1"/>
    </xf>
    <xf numFmtId="164" fontId="9" fillId="0" borderId="4" xfId="0" applyNumberFormat="1" applyFont="1" applyBorder="1" applyAlignment="1" applyProtection="1">
      <alignment horizontal="right" vertical="center" wrapText="1"/>
    </xf>
    <xf numFmtId="164" fontId="4" fillId="0" borderId="0" xfId="0" applyNumberFormat="1" applyFont="1" applyAlignment="1" applyProtection="1">
      <alignment horizontal="right" wrapText="1"/>
    </xf>
    <xf numFmtId="164" fontId="6" fillId="0" borderId="17" xfId="0" applyNumberFormat="1" applyFont="1" applyBorder="1" applyAlignment="1" applyProtection="1">
      <alignment horizontal="center" vertical="center" wrapText="1"/>
    </xf>
    <xf numFmtId="164" fontId="6" fillId="0" borderId="18" xfId="0" applyNumberFormat="1" applyFont="1" applyBorder="1" applyAlignment="1" applyProtection="1">
      <alignment horizontal="center" vertical="center" wrapText="1"/>
    </xf>
    <xf numFmtId="164" fontId="6" fillId="0" borderId="43" xfId="0" applyNumberFormat="1" applyFont="1" applyBorder="1" applyAlignment="1" applyProtection="1">
      <alignment horizontal="center" vertical="center" wrapText="1"/>
    </xf>
    <xf numFmtId="164" fontId="17" fillId="0" borderId="11" xfId="0" applyNumberFormat="1" applyFont="1" applyBorder="1" applyAlignment="1" applyProtection="1">
      <alignment horizontal="left" vertical="center" wrapText="1" indent="1"/>
      <protection locked="0"/>
    </xf>
    <xf numFmtId="164" fontId="17" fillId="0" borderId="12" xfId="0" applyNumberFormat="1" applyFont="1" applyBorder="1" applyAlignment="1" applyProtection="1">
      <alignment vertical="center" wrapText="1"/>
      <protection locked="0"/>
    </xf>
    <xf numFmtId="49" fontId="17" fillId="0" borderId="12" xfId="0" applyNumberFormat="1" applyFont="1" applyBorder="1" applyAlignment="1" applyProtection="1">
      <alignment horizontal="center" vertical="center" wrapText="1"/>
      <protection locked="0"/>
    </xf>
    <xf numFmtId="164" fontId="17" fillId="0" borderId="13" xfId="0" applyNumberFormat="1" applyFont="1" applyBorder="1" applyAlignment="1" applyProtection="1">
      <alignment vertical="center" wrapText="1"/>
    </xf>
    <xf numFmtId="164" fontId="17" fillId="0" borderId="14" xfId="0" applyNumberFormat="1" applyFont="1" applyBorder="1" applyAlignment="1" applyProtection="1">
      <alignment horizontal="left" vertical="center" wrapText="1" indent="1"/>
      <protection locked="0"/>
    </xf>
    <xf numFmtId="164" fontId="17" fillId="0" borderId="15" xfId="0" applyNumberFormat="1" applyFont="1" applyBorder="1" applyAlignment="1" applyProtection="1">
      <alignment vertical="center" wrapText="1"/>
      <protection locked="0"/>
    </xf>
    <xf numFmtId="49" fontId="17" fillId="0" borderId="15" xfId="0" applyNumberFormat="1" applyFont="1" applyBorder="1" applyAlignment="1" applyProtection="1">
      <alignment horizontal="center" vertical="center" wrapText="1"/>
      <protection locked="0"/>
    </xf>
    <xf numFmtId="164" fontId="17" fillId="0" borderId="16" xfId="0" applyNumberFormat="1" applyFont="1" applyBorder="1" applyAlignment="1" applyProtection="1">
      <alignment vertical="center" wrapText="1"/>
    </xf>
    <xf numFmtId="164" fontId="5" fillId="0" borderId="1" xfId="0" applyNumberFormat="1" applyFont="1" applyBorder="1" applyAlignment="1" applyProtection="1">
      <alignment horizontal="left" vertical="center" wrapText="1"/>
    </xf>
    <xf numFmtId="164" fontId="5" fillId="0" borderId="3" xfId="0" applyNumberFormat="1" applyFont="1" applyBorder="1" applyAlignment="1" applyProtection="1">
      <alignment vertical="center" wrapText="1"/>
    </xf>
    <xf numFmtId="164" fontId="5" fillId="2" borderId="3" xfId="0" applyNumberFormat="1" applyFont="1" applyFill="1" applyBorder="1" applyAlignment="1" applyProtection="1">
      <alignment vertical="center" wrapText="1"/>
    </xf>
    <xf numFmtId="164" fontId="5" fillId="0" borderId="4" xfId="0" applyNumberFormat="1" applyFont="1" applyBorder="1" applyAlignment="1" applyProtection="1">
      <alignment vertical="center" wrapText="1"/>
    </xf>
    <xf numFmtId="164" fontId="1" fillId="0" borderId="0" xfId="1" applyNumberFormat="1" applyFont="1" applyBorder="1" applyAlignment="1" applyProtection="1">
      <alignment horizontal="center" vertical="center"/>
    </xf>
    <xf numFmtId="164" fontId="3" fillId="0" borderId="2" xfId="1" applyNumberFormat="1" applyFont="1" applyBorder="1" applyAlignment="1" applyProtection="1">
      <alignment horizontal="left" vertical="center"/>
    </xf>
    <xf numFmtId="164" fontId="3" fillId="0" borderId="2" xfId="1" applyNumberFormat="1" applyFont="1" applyBorder="1" applyAlignment="1" applyProtection="1">
      <alignment horizontal="left"/>
    </xf>
    <xf numFmtId="164" fontId="1" fillId="0" borderId="0" xfId="0" applyNumberFormat="1" applyFont="1" applyBorder="1" applyAlignment="1" applyProtection="1">
      <alignment horizontal="center" vertical="center" wrapText="1"/>
    </xf>
    <xf numFmtId="164" fontId="5" fillId="0" borderId="30" xfId="0" applyNumberFormat="1" applyFont="1" applyBorder="1" applyAlignment="1" applyProtection="1">
      <alignment horizontal="center" vertical="center" wrapText="1"/>
    </xf>
    <xf numFmtId="164" fontId="5" fillId="0" borderId="1" xfId="0" applyNumberFormat="1" applyFont="1" applyBorder="1" applyAlignment="1" applyProtection="1">
      <alignment horizontal="center" vertical="center" wrapText="1"/>
    </xf>
    <xf numFmtId="0" fontId="1" fillId="0" borderId="0" xfId="1" applyFont="1" applyBorder="1" applyAlignment="1" applyProtection="1">
      <alignment horizontal="center" wrapText="1"/>
    </xf>
    <xf numFmtId="0" fontId="3" fillId="0" borderId="4" xfId="1" applyFont="1" applyBorder="1" applyAlignment="1" applyProtection="1">
      <alignment horizontal="left" vertical="center" indent="1"/>
    </xf>
    <xf numFmtId="0" fontId="14" fillId="0" borderId="0" xfId="0" applyFont="1" applyBorder="1" applyAlignment="1" applyProtection="1">
      <alignment horizontal="center" vertical="center"/>
    </xf>
    <xf numFmtId="164" fontId="1" fillId="0" borderId="0" xfId="0" applyNumberFormat="1" applyFont="1" applyBorder="1" applyAlignment="1">
      <alignment horizontal="center" vertical="center" wrapText="1"/>
    </xf>
  </cellXfs>
  <cellStyles count="2">
    <cellStyle name="Excel Built-in Explanatory Text" xfId="1"/>
    <cellStyle name="Normá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BFBF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2:C171"/>
  <sheetViews>
    <sheetView tabSelected="1" zoomScaleNormal="100" workbookViewId="0">
      <selection activeCell="B2" sqref="B2"/>
    </sheetView>
  </sheetViews>
  <sheetFormatPr defaultColWidth="8.7109375" defaultRowHeight="15"/>
  <cols>
    <col min="2" max="2" width="60.140625" customWidth="1"/>
    <col min="3" max="3" width="18.140625" customWidth="1"/>
  </cols>
  <sheetData>
    <row r="2" spans="1:3">
      <c r="B2" t="s">
        <v>360</v>
      </c>
    </row>
    <row r="3" spans="1:3" ht="20.100000000000001" customHeight="1">
      <c r="A3" s="170" t="s">
        <v>0</v>
      </c>
      <c r="B3" s="170"/>
      <c r="C3" s="170"/>
    </row>
    <row r="4" spans="1:3" ht="20.100000000000001" customHeight="1">
      <c r="A4" s="171"/>
      <c r="B4" s="171"/>
      <c r="C4" s="3" t="s">
        <v>1</v>
      </c>
    </row>
    <row r="5" spans="1:3" ht="24" customHeight="1">
      <c r="A5" s="4" t="s">
        <v>2</v>
      </c>
      <c r="B5" s="5" t="s">
        <v>3</v>
      </c>
      <c r="C5" s="6" t="s">
        <v>4</v>
      </c>
    </row>
    <row r="6" spans="1:3" ht="15" customHeight="1">
      <c r="A6" s="7">
        <v>1</v>
      </c>
      <c r="B6" s="8">
        <v>2</v>
      </c>
      <c r="C6" s="9">
        <v>3</v>
      </c>
    </row>
    <row r="7" spans="1:3" ht="15" customHeight="1">
      <c r="A7" s="10" t="s">
        <v>5</v>
      </c>
      <c r="B7" s="11" t="s">
        <v>6</v>
      </c>
      <c r="C7" s="12">
        <f>+C8+C9+C10+C11+C12+C13</f>
        <v>17119379</v>
      </c>
    </row>
    <row r="8" spans="1:3" ht="15" customHeight="1">
      <c r="A8" s="13" t="s">
        <v>7</v>
      </c>
      <c r="B8" s="14" t="s">
        <v>8</v>
      </c>
      <c r="C8" s="15">
        <v>12712389</v>
      </c>
    </row>
    <row r="9" spans="1:3" ht="15" customHeight="1">
      <c r="A9" s="16" t="s">
        <v>9</v>
      </c>
      <c r="B9" s="17" t="s">
        <v>10</v>
      </c>
      <c r="C9" s="18">
        <v>0</v>
      </c>
    </row>
    <row r="10" spans="1:3" ht="15" customHeight="1">
      <c r="A10" s="16" t="s">
        <v>11</v>
      </c>
      <c r="B10" s="17" t="s">
        <v>12</v>
      </c>
      <c r="C10" s="18">
        <v>1763000</v>
      </c>
    </row>
    <row r="11" spans="1:3" ht="15" customHeight="1">
      <c r="A11" s="16" t="s">
        <v>13</v>
      </c>
      <c r="B11" s="17" t="s">
        <v>14</v>
      </c>
      <c r="C11" s="18">
        <v>2270000</v>
      </c>
    </row>
    <row r="12" spans="1:3" ht="15" customHeight="1">
      <c r="A12" s="16" t="s">
        <v>15</v>
      </c>
      <c r="B12" s="17" t="s">
        <v>16</v>
      </c>
      <c r="C12" s="18"/>
    </row>
    <row r="13" spans="1:3" ht="15" customHeight="1">
      <c r="A13" s="19" t="s">
        <v>17</v>
      </c>
      <c r="B13" s="20" t="s">
        <v>18</v>
      </c>
      <c r="C13" s="18">
        <v>373990</v>
      </c>
    </row>
    <row r="14" spans="1:3" ht="15" customHeight="1">
      <c r="A14" s="10" t="s">
        <v>19</v>
      </c>
      <c r="B14" s="21" t="s">
        <v>20</v>
      </c>
      <c r="C14" s="12">
        <f>+C15+C16+C17+C18+C19</f>
        <v>1000000</v>
      </c>
    </row>
    <row r="15" spans="1:3" ht="15" customHeight="1">
      <c r="A15" s="13" t="s">
        <v>21</v>
      </c>
      <c r="B15" s="14" t="s">
        <v>22</v>
      </c>
      <c r="C15" s="15"/>
    </row>
    <row r="16" spans="1:3" ht="15" customHeight="1">
      <c r="A16" s="16" t="s">
        <v>23</v>
      </c>
      <c r="B16" s="17" t="s">
        <v>24</v>
      </c>
      <c r="C16" s="18"/>
    </row>
    <row r="17" spans="1:3" ht="15" customHeight="1">
      <c r="A17" s="16" t="s">
        <v>25</v>
      </c>
      <c r="B17" s="17" t="s">
        <v>26</v>
      </c>
      <c r="C17" s="18"/>
    </row>
    <row r="18" spans="1:3" ht="15" customHeight="1">
      <c r="A18" s="16" t="s">
        <v>27</v>
      </c>
      <c r="B18" s="17" t="s">
        <v>28</v>
      </c>
      <c r="C18" s="18"/>
    </row>
    <row r="19" spans="1:3" ht="15" customHeight="1">
      <c r="A19" s="16" t="s">
        <v>29</v>
      </c>
      <c r="B19" s="17" t="s">
        <v>30</v>
      </c>
      <c r="C19" s="18">
        <v>1000000</v>
      </c>
    </row>
    <row r="20" spans="1:3" ht="15" customHeight="1">
      <c r="A20" s="19" t="s">
        <v>31</v>
      </c>
      <c r="B20" s="20" t="s">
        <v>32</v>
      </c>
      <c r="C20" s="22"/>
    </row>
    <row r="21" spans="1:3" ht="12" customHeight="1">
      <c r="A21" s="10" t="s">
        <v>33</v>
      </c>
      <c r="B21" s="11" t="s">
        <v>34</v>
      </c>
      <c r="C21" s="12">
        <f>+C22+C23+C24+C25+C26</f>
        <v>0</v>
      </c>
    </row>
    <row r="22" spans="1:3" ht="12" customHeight="1">
      <c r="A22" s="13" t="s">
        <v>35</v>
      </c>
      <c r="B22" s="14" t="s">
        <v>36</v>
      </c>
      <c r="C22" s="15">
        <v>0</v>
      </c>
    </row>
    <row r="23" spans="1:3" ht="12" customHeight="1">
      <c r="A23" s="16" t="s">
        <v>37</v>
      </c>
      <c r="B23" s="17" t="s">
        <v>38</v>
      </c>
      <c r="C23" s="18"/>
    </row>
    <row r="24" spans="1:3" ht="12" customHeight="1">
      <c r="A24" s="16" t="s">
        <v>39</v>
      </c>
      <c r="B24" s="17" t="s">
        <v>40</v>
      </c>
      <c r="C24" s="18"/>
    </row>
    <row r="25" spans="1:3" ht="12" customHeight="1">
      <c r="A25" s="16" t="s">
        <v>41</v>
      </c>
      <c r="B25" s="17" t="s">
        <v>42</v>
      </c>
      <c r="C25" s="18"/>
    </row>
    <row r="26" spans="1:3" ht="12" customHeight="1">
      <c r="A26" s="16" t="s">
        <v>43</v>
      </c>
      <c r="B26" s="17" t="s">
        <v>44</v>
      </c>
      <c r="C26" s="18"/>
    </row>
    <row r="27" spans="1:3" ht="12" customHeight="1">
      <c r="A27" s="19" t="s">
        <v>45</v>
      </c>
      <c r="B27" s="20" t="s">
        <v>46</v>
      </c>
      <c r="C27" s="22"/>
    </row>
    <row r="28" spans="1:3" ht="15" customHeight="1">
      <c r="A28" s="10" t="s">
        <v>47</v>
      </c>
      <c r="B28" s="11" t="s">
        <v>48</v>
      </c>
      <c r="C28" s="12">
        <f>+C29+C32+C33+C34</f>
        <v>1949349</v>
      </c>
    </row>
    <row r="29" spans="1:3" ht="15" customHeight="1">
      <c r="A29" s="13" t="s">
        <v>49</v>
      </c>
      <c r="B29" s="14" t="s">
        <v>50</v>
      </c>
      <c r="C29" s="23">
        <v>1922006</v>
      </c>
    </row>
    <row r="30" spans="1:3" ht="15" customHeight="1">
      <c r="A30" s="16" t="s">
        <v>51</v>
      </c>
      <c r="B30" s="17" t="s">
        <v>52</v>
      </c>
      <c r="C30" s="18">
        <v>0</v>
      </c>
    </row>
    <row r="31" spans="1:3" ht="15" customHeight="1">
      <c r="A31" s="16" t="s">
        <v>53</v>
      </c>
      <c r="B31" s="17" t="s">
        <v>54</v>
      </c>
      <c r="C31" s="18">
        <v>1600000</v>
      </c>
    </row>
    <row r="32" spans="1:3" ht="15" customHeight="1">
      <c r="A32" s="16" t="s">
        <v>55</v>
      </c>
      <c r="B32" s="17" t="s">
        <v>56</v>
      </c>
      <c r="C32" s="18"/>
    </row>
    <row r="33" spans="1:3" ht="15" customHeight="1">
      <c r="A33" s="16" t="s">
        <v>57</v>
      </c>
      <c r="B33" s="17" t="s">
        <v>58</v>
      </c>
      <c r="C33" s="18">
        <v>0</v>
      </c>
    </row>
    <row r="34" spans="1:3" ht="15" customHeight="1">
      <c r="A34" s="19" t="s">
        <v>59</v>
      </c>
      <c r="B34" s="20" t="s">
        <v>60</v>
      </c>
      <c r="C34" s="22">
        <v>27343</v>
      </c>
    </row>
    <row r="35" spans="1:3" ht="15" customHeight="1">
      <c r="A35" s="10" t="s">
        <v>61</v>
      </c>
      <c r="B35" s="11" t="s">
        <v>62</v>
      </c>
      <c r="C35" s="12">
        <f>SUM(C36:C45)</f>
        <v>1351774</v>
      </c>
    </row>
    <row r="36" spans="1:3" ht="15" customHeight="1">
      <c r="A36" s="13" t="s">
        <v>63</v>
      </c>
      <c r="B36" s="14" t="s">
        <v>64</v>
      </c>
      <c r="C36" s="15"/>
    </row>
    <row r="37" spans="1:3" ht="15" customHeight="1">
      <c r="A37" s="16" t="s">
        <v>65</v>
      </c>
      <c r="B37" s="17" t="s">
        <v>66</v>
      </c>
      <c r="C37" s="18">
        <v>1284657</v>
      </c>
    </row>
    <row r="38" spans="1:3" ht="15" customHeight="1">
      <c r="A38" s="16" t="s">
        <v>67</v>
      </c>
      <c r="B38" s="17" t="s">
        <v>68</v>
      </c>
      <c r="C38" s="18">
        <v>20000</v>
      </c>
    </row>
    <row r="39" spans="1:3" ht="15" customHeight="1">
      <c r="A39" s="16" t="s">
        <v>69</v>
      </c>
      <c r="B39" s="17" t="s">
        <v>70</v>
      </c>
      <c r="C39" s="18">
        <v>0</v>
      </c>
    </row>
    <row r="40" spans="1:3" ht="15" customHeight="1">
      <c r="A40" s="16" t="s">
        <v>71</v>
      </c>
      <c r="B40" s="17" t="s">
        <v>72</v>
      </c>
      <c r="C40" s="18">
        <v>0</v>
      </c>
    </row>
    <row r="41" spans="1:3" ht="15" customHeight="1">
      <c r="A41" s="16" t="s">
        <v>73</v>
      </c>
      <c r="B41" s="17" t="s">
        <v>74</v>
      </c>
      <c r="C41" s="18"/>
    </row>
    <row r="42" spans="1:3" ht="15" customHeight="1">
      <c r="A42" s="16" t="s">
        <v>75</v>
      </c>
      <c r="B42" s="17" t="s">
        <v>76</v>
      </c>
      <c r="C42" s="18"/>
    </row>
    <row r="43" spans="1:3" ht="15" customHeight="1">
      <c r="A43" s="16" t="s">
        <v>77</v>
      </c>
      <c r="B43" s="17" t="s">
        <v>78</v>
      </c>
      <c r="C43" s="18">
        <v>1000</v>
      </c>
    </row>
    <row r="44" spans="1:3" ht="15" customHeight="1">
      <c r="A44" s="16" t="s">
        <v>79</v>
      </c>
      <c r="B44" s="17" t="s">
        <v>80</v>
      </c>
      <c r="C44" s="18"/>
    </row>
    <row r="45" spans="1:3" ht="15" customHeight="1">
      <c r="A45" s="19" t="s">
        <v>81</v>
      </c>
      <c r="B45" s="20" t="s">
        <v>82</v>
      </c>
      <c r="C45" s="22">
        <v>46117</v>
      </c>
    </row>
    <row r="46" spans="1:3" ht="15" customHeight="1">
      <c r="A46" s="10" t="s">
        <v>83</v>
      </c>
      <c r="B46" s="11" t="s">
        <v>84</v>
      </c>
      <c r="C46" s="12">
        <f>SUM(C47:C51)</f>
        <v>0</v>
      </c>
    </row>
    <row r="47" spans="1:3" ht="15" customHeight="1">
      <c r="A47" s="13" t="s">
        <v>85</v>
      </c>
      <c r="B47" s="14" t="s">
        <v>86</v>
      </c>
      <c r="C47" s="15"/>
    </row>
    <row r="48" spans="1:3" ht="15" customHeight="1">
      <c r="A48" s="16" t="s">
        <v>87</v>
      </c>
      <c r="B48" s="17" t="s">
        <v>88</v>
      </c>
      <c r="C48" s="18"/>
    </row>
    <row r="49" spans="1:3" ht="15" customHeight="1">
      <c r="A49" s="16" t="s">
        <v>89</v>
      </c>
      <c r="B49" s="17" t="s">
        <v>90</v>
      </c>
      <c r="C49" s="18"/>
    </row>
    <row r="50" spans="1:3" ht="12" customHeight="1">
      <c r="A50" s="16" t="s">
        <v>91</v>
      </c>
      <c r="B50" s="17" t="s">
        <v>92</v>
      </c>
      <c r="C50" s="18"/>
    </row>
    <row r="51" spans="1:3" ht="12" customHeight="1">
      <c r="A51" s="19" t="s">
        <v>93</v>
      </c>
      <c r="B51" s="20" t="s">
        <v>94</v>
      </c>
      <c r="C51" s="22"/>
    </row>
    <row r="52" spans="1:3" ht="12" customHeight="1">
      <c r="A52" s="10" t="s">
        <v>95</v>
      </c>
      <c r="B52" s="11" t="s">
        <v>96</v>
      </c>
      <c r="C52" s="12">
        <f>SUM(C53:C55)</f>
        <v>0</v>
      </c>
    </row>
    <row r="53" spans="1:3" ht="12" customHeight="1">
      <c r="A53" s="13" t="s">
        <v>97</v>
      </c>
      <c r="B53" s="14" t="s">
        <v>98</v>
      </c>
      <c r="C53" s="15"/>
    </row>
    <row r="54" spans="1:3" ht="12" customHeight="1">
      <c r="A54" s="16" t="s">
        <v>99</v>
      </c>
      <c r="B54" s="17" t="s">
        <v>100</v>
      </c>
      <c r="C54" s="18"/>
    </row>
    <row r="55" spans="1:3" ht="12" customHeight="1">
      <c r="A55" s="16" t="s">
        <v>101</v>
      </c>
      <c r="B55" s="17" t="s">
        <v>102</v>
      </c>
      <c r="C55" s="18"/>
    </row>
    <row r="56" spans="1:3" ht="12" customHeight="1">
      <c r="A56" s="19" t="s">
        <v>103</v>
      </c>
      <c r="B56" s="20" t="s">
        <v>104</v>
      </c>
      <c r="C56" s="22"/>
    </row>
    <row r="57" spans="1:3" ht="12" customHeight="1">
      <c r="A57" s="10" t="s">
        <v>105</v>
      </c>
      <c r="B57" s="21" t="s">
        <v>106</v>
      </c>
      <c r="C57" s="12">
        <f>SUM(C58:C60)</f>
        <v>0</v>
      </c>
    </row>
    <row r="58" spans="1:3" ht="12" customHeight="1">
      <c r="A58" s="13" t="s">
        <v>107</v>
      </c>
      <c r="B58" s="14" t="s">
        <v>108</v>
      </c>
      <c r="C58" s="18"/>
    </row>
    <row r="59" spans="1:3" ht="12" customHeight="1">
      <c r="A59" s="16" t="s">
        <v>109</v>
      </c>
      <c r="B59" s="17" t="s">
        <v>110</v>
      </c>
      <c r="C59" s="18"/>
    </row>
    <row r="60" spans="1:3" ht="12" customHeight="1">
      <c r="A60" s="16" t="s">
        <v>111</v>
      </c>
      <c r="B60" s="17" t="s">
        <v>112</v>
      </c>
      <c r="C60" s="18"/>
    </row>
    <row r="61" spans="1:3" ht="12" customHeight="1">
      <c r="A61" s="19" t="s">
        <v>113</v>
      </c>
      <c r="B61" s="20" t="s">
        <v>114</v>
      </c>
      <c r="C61" s="18"/>
    </row>
    <row r="62" spans="1:3" ht="15" customHeight="1">
      <c r="A62" s="10" t="s">
        <v>115</v>
      </c>
      <c r="B62" s="11" t="s">
        <v>116</v>
      </c>
      <c r="C62" s="12">
        <f>+C7+C14+C21+C28+C35+C46+C52+C57</f>
        <v>21420502</v>
      </c>
    </row>
    <row r="63" spans="1:3" ht="15" customHeight="1">
      <c r="A63" s="24" t="s">
        <v>117</v>
      </c>
      <c r="B63" s="21" t="s">
        <v>118</v>
      </c>
      <c r="C63" s="12">
        <f>SUM(C64:C66)</f>
        <v>0</v>
      </c>
    </row>
    <row r="64" spans="1:3" ht="15" customHeight="1">
      <c r="A64" s="13" t="s">
        <v>119</v>
      </c>
      <c r="B64" s="14" t="s">
        <v>120</v>
      </c>
      <c r="C64" s="18"/>
    </row>
    <row r="65" spans="1:3" ht="15" customHeight="1">
      <c r="A65" s="16" t="s">
        <v>121</v>
      </c>
      <c r="B65" s="17" t="s">
        <v>122</v>
      </c>
      <c r="C65" s="18"/>
    </row>
    <row r="66" spans="1:3" ht="15" customHeight="1">
      <c r="A66" s="19" t="s">
        <v>123</v>
      </c>
      <c r="B66" s="25" t="s">
        <v>124</v>
      </c>
      <c r="C66" s="18"/>
    </row>
    <row r="67" spans="1:3" ht="15" customHeight="1">
      <c r="A67" s="24" t="s">
        <v>125</v>
      </c>
      <c r="B67" s="21" t="s">
        <v>126</v>
      </c>
      <c r="C67" s="12">
        <f>SUM(C68:C71)</f>
        <v>0</v>
      </c>
    </row>
    <row r="68" spans="1:3" ht="15" customHeight="1">
      <c r="A68" s="13" t="s">
        <v>127</v>
      </c>
      <c r="B68" s="14" t="s">
        <v>128</v>
      </c>
      <c r="C68" s="18"/>
    </row>
    <row r="69" spans="1:3" ht="15" customHeight="1">
      <c r="A69" s="16" t="s">
        <v>129</v>
      </c>
      <c r="B69" s="17" t="s">
        <v>130</v>
      </c>
      <c r="C69" s="18"/>
    </row>
    <row r="70" spans="1:3" ht="15" customHeight="1">
      <c r="A70" s="16" t="s">
        <v>131</v>
      </c>
      <c r="B70" s="17" t="s">
        <v>132</v>
      </c>
      <c r="C70" s="18"/>
    </row>
    <row r="71" spans="1:3" ht="15" customHeight="1">
      <c r="A71" s="19" t="s">
        <v>133</v>
      </c>
      <c r="B71" s="20" t="s">
        <v>134</v>
      </c>
      <c r="C71" s="18"/>
    </row>
    <row r="72" spans="1:3" ht="15" customHeight="1">
      <c r="A72" s="24" t="s">
        <v>135</v>
      </c>
      <c r="B72" s="21" t="s">
        <v>136</v>
      </c>
      <c r="C72" s="12">
        <f>SUM(C73:C74)</f>
        <v>12992350</v>
      </c>
    </row>
    <row r="73" spans="1:3" ht="15" customHeight="1">
      <c r="A73" s="13" t="s">
        <v>137</v>
      </c>
      <c r="B73" s="14" t="s">
        <v>138</v>
      </c>
      <c r="C73" s="18">
        <v>12992350</v>
      </c>
    </row>
    <row r="74" spans="1:3" ht="12" customHeight="1">
      <c r="A74" s="19" t="s">
        <v>139</v>
      </c>
      <c r="B74" s="20" t="s">
        <v>140</v>
      </c>
      <c r="C74" s="18"/>
    </row>
    <row r="75" spans="1:3" ht="12" customHeight="1">
      <c r="A75" s="24" t="s">
        <v>141</v>
      </c>
      <c r="B75" s="21" t="s">
        <v>142</v>
      </c>
      <c r="C75" s="12">
        <f>SUM(C76:C78)</f>
        <v>618128</v>
      </c>
    </row>
    <row r="76" spans="1:3" ht="12" customHeight="1">
      <c r="A76" s="13" t="s">
        <v>143</v>
      </c>
      <c r="B76" s="14" t="s">
        <v>144</v>
      </c>
      <c r="C76" s="18">
        <v>618128</v>
      </c>
    </row>
    <row r="77" spans="1:3" ht="12" customHeight="1">
      <c r="A77" s="16" t="s">
        <v>145</v>
      </c>
      <c r="B77" s="17" t="s">
        <v>146</v>
      </c>
      <c r="C77" s="18"/>
    </row>
    <row r="78" spans="1:3" ht="12" customHeight="1">
      <c r="A78" s="19" t="s">
        <v>147</v>
      </c>
      <c r="B78" s="20" t="s">
        <v>148</v>
      </c>
      <c r="C78" s="18"/>
    </row>
    <row r="79" spans="1:3" ht="12" customHeight="1">
      <c r="A79" s="24" t="s">
        <v>149</v>
      </c>
      <c r="B79" s="21" t="s">
        <v>150</v>
      </c>
      <c r="C79" s="12">
        <f>SUM(C80:C83)</f>
        <v>0</v>
      </c>
    </row>
    <row r="80" spans="1:3" ht="12" customHeight="1">
      <c r="A80" s="26" t="s">
        <v>151</v>
      </c>
      <c r="B80" s="14" t="s">
        <v>152</v>
      </c>
      <c r="C80" s="18"/>
    </row>
    <row r="81" spans="1:3" ht="12" customHeight="1">
      <c r="A81" s="27" t="s">
        <v>153</v>
      </c>
      <c r="B81" s="17" t="s">
        <v>154</v>
      </c>
      <c r="C81" s="18"/>
    </row>
    <row r="82" spans="1:3" ht="12" customHeight="1">
      <c r="A82" s="27" t="s">
        <v>155</v>
      </c>
      <c r="B82" s="17" t="s">
        <v>156</v>
      </c>
      <c r="C82" s="18"/>
    </row>
    <row r="83" spans="1:3" ht="12" customHeight="1">
      <c r="A83" s="28" t="s">
        <v>157</v>
      </c>
      <c r="B83" s="20" t="s">
        <v>158</v>
      </c>
      <c r="C83" s="18"/>
    </row>
    <row r="84" spans="1:3" ht="12" customHeight="1">
      <c r="A84" s="24" t="s">
        <v>159</v>
      </c>
      <c r="B84" s="21" t="s">
        <v>160</v>
      </c>
      <c r="C84" s="29"/>
    </row>
    <row r="85" spans="1:3" ht="15" customHeight="1">
      <c r="A85" s="24" t="s">
        <v>161</v>
      </c>
      <c r="B85" s="30" t="s">
        <v>162</v>
      </c>
      <c r="C85" s="12">
        <f>+C63+C67+C72+C75+C79+C84</f>
        <v>13610478</v>
      </c>
    </row>
    <row r="86" spans="1:3" ht="15" customHeight="1">
      <c r="A86" s="31" t="s">
        <v>163</v>
      </c>
      <c r="B86" s="32" t="s">
        <v>164</v>
      </c>
      <c r="C86" s="12">
        <f>+C62+C85</f>
        <v>35030980</v>
      </c>
    </row>
    <row r="87" spans="1:3" ht="15" customHeight="1">
      <c r="A87" s="33"/>
      <c r="B87" s="33"/>
      <c r="C87" s="34"/>
    </row>
    <row r="88" spans="1:3" ht="15" customHeight="1">
      <c r="A88" s="33"/>
      <c r="B88" s="33"/>
      <c r="C88" s="34"/>
    </row>
    <row r="89" spans="1:3" ht="15" customHeight="1">
      <c r="A89" s="33"/>
      <c r="B89" s="33"/>
      <c r="C89" s="34"/>
    </row>
    <row r="90" spans="1:3" ht="15" customHeight="1">
      <c r="A90" s="33"/>
      <c r="B90" s="33"/>
      <c r="C90" s="34"/>
    </row>
    <row r="91" spans="1:3" ht="15" customHeight="1">
      <c r="A91" s="33"/>
      <c r="B91" s="33"/>
      <c r="C91" s="34"/>
    </row>
    <row r="92" spans="1:3" ht="15" customHeight="1">
      <c r="A92" s="33"/>
      <c r="B92" s="33"/>
      <c r="C92" s="34"/>
    </row>
    <row r="93" spans="1:3" ht="15" customHeight="1">
      <c r="A93" s="33"/>
      <c r="B93" s="33"/>
      <c r="C93" s="34"/>
    </row>
    <row r="94" spans="1:3" ht="15" customHeight="1">
      <c r="A94" s="33"/>
      <c r="B94" s="33"/>
      <c r="C94" s="34"/>
    </row>
    <row r="95" spans="1:3" ht="15" customHeight="1">
      <c r="A95" s="33"/>
      <c r="B95" s="33"/>
      <c r="C95" s="34"/>
    </row>
    <row r="96" spans="1:3" ht="15" customHeight="1">
      <c r="A96" s="33"/>
      <c r="B96" s="33"/>
      <c r="C96" s="34"/>
    </row>
    <row r="97" spans="1:3" ht="15" customHeight="1">
      <c r="A97" s="33"/>
      <c r="B97" s="33"/>
      <c r="C97" s="34"/>
    </row>
    <row r="98" spans="1:3" ht="15" customHeight="1">
      <c r="A98" s="33"/>
      <c r="B98" s="33"/>
      <c r="C98" s="34"/>
    </row>
    <row r="99" spans="1:3" ht="15" customHeight="1">
      <c r="A99" s="33"/>
      <c r="B99" s="33"/>
      <c r="C99" s="34"/>
    </row>
    <row r="100" spans="1:3" ht="15" customHeight="1">
      <c r="A100" s="33"/>
      <c r="B100" s="33"/>
      <c r="C100" s="34"/>
    </row>
    <row r="101" spans="1:3" ht="15" customHeight="1">
      <c r="A101" s="33"/>
      <c r="B101" s="33"/>
      <c r="C101" s="34"/>
    </row>
    <row r="102" spans="1:3" ht="15" customHeight="1">
      <c r="A102" s="33"/>
      <c r="B102" s="33"/>
      <c r="C102" s="34"/>
    </row>
    <row r="103" spans="1:3" ht="15" customHeight="1">
      <c r="A103" s="33"/>
      <c r="B103" s="33"/>
      <c r="C103" s="34"/>
    </row>
    <row r="104" spans="1:3" ht="15" customHeight="1">
      <c r="A104" s="33"/>
      <c r="B104" s="33"/>
      <c r="C104" s="34"/>
    </row>
    <row r="105" spans="1:3" ht="15" customHeight="1">
      <c r="A105" s="33"/>
      <c r="B105" s="33"/>
      <c r="C105" s="34"/>
    </row>
    <row r="106" spans="1:3" ht="15" customHeight="1">
      <c r="A106" s="33"/>
      <c r="B106" s="33"/>
      <c r="C106" s="34"/>
    </row>
    <row r="107" spans="1:3" ht="15" customHeight="1">
      <c r="A107" s="33"/>
      <c r="B107" s="33"/>
      <c r="C107" s="34"/>
    </row>
    <row r="108" spans="1:3" ht="15" customHeight="1">
      <c r="A108" s="33"/>
      <c r="B108" s="33"/>
      <c r="C108" s="34"/>
    </row>
    <row r="109" spans="1:3" ht="15" customHeight="1">
      <c r="A109" s="33"/>
      <c r="B109" s="33"/>
      <c r="C109" s="34"/>
    </row>
    <row r="110" spans="1:3" ht="15" customHeight="1">
      <c r="A110" s="33"/>
      <c r="B110" s="33"/>
      <c r="C110" s="34"/>
    </row>
    <row r="111" spans="1:3" ht="20.100000000000001" customHeight="1">
      <c r="A111" s="35"/>
      <c r="B111" t="s">
        <v>359</v>
      </c>
      <c r="C111" s="36"/>
    </row>
    <row r="112" spans="1:3" ht="20.100000000000001" customHeight="1">
      <c r="A112" s="170" t="s">
        <v>165</v>
      </c>
      <c r="B112" s="170"/>
      <c r="C112" s="170"/>
    </row>
    <row r="113" spans="1:3" ht="20.100000000000001" customHeight="1">
      <c r="A113" s="172"/>
      <c r="B113" s="172"/>
      <c r="C113" s="37" t="s">
        <v>1</v>
      </c>
    </row>
    <row r="114" spans="1:3" ht="24.75" customHeight="1">
      <c r="A114" s="4" t="s">
        <v>2</v>
      </c>
      <c r="B114" s="5" t="s">
        <v>166</v>
      </c>
      <c r="C114" s="6" t="s">
        <v>4</v>
      </c>
    </row>
    <row r="115" spans="1:3" ht="15" customHeight="1">
      <c r="A115" s="38">
        <v>1</v>
      </c>
      <c r="B115" s="39">
        <v>2</v>
      </c>
      <c r="C115" s="40">
        <v>3</v>
      </c>
    </row>
    <row r="116" spans="1:3" ht="15" customHeight="1">
      <c r="A116" s="41" t="s">
        <v>5</v>
      </c>
      <c r="B116" s="42" t="s">
        <v>167</v>
      </c>
      <c r="C116" s="43">
        <f>SUM(C117:C121)</f>
        <v>24653129</v>
      </c>
    </row>
    <row r="117" spans="1:3" ht="15" customHeight="1">
      <c r="A117" s="44" t="s">
        <v>7</v>
      </c>
      <c r="B117" s="45" t="s">
        <v>168</v>
      </c>
      <c r="C117" s="46">
        <v>8060127</v>
      </c>
    </row>
    <row r="118" spans="1:3" ht="15" customHeight="1">
      <c r="A118" s="16" t="s">
        <v>9</v>
      </c>
      <c r="B118" s="47" t="s">
        <v>169</v>
      </c>
      <c r="C118" s="18">
        <v>776513</v>
      </c>
    </row>
    <row r="119" spans="1:3" ht="15" customHeight="1">
      <c r="A119" s="16" t="s">
        <v>11</v>
      </c>
      <c r="B119" s="47" t="s">
        <v>170</v>
      </c>
      <c r="C119" s="22">
        <v>13111762</v>
      </c>
    </row>
    <row r="120" spans="1:3" ht="15" customHeight="1">
      <c r="A120" s="16" t="s">
        <v>13</v>
      </c>
      <c r="B120" s="48" t="s">
        <v>171</v>
      </c>
      <c r="C120" s="22">
        <v>1214827</v>
      </c>
    </row>
    <row r="121" spans="1:3" ht="15" customHeight="1">
      <c r="A121" s="16" t="s">
        <v>172</v>
      </c>
      <c r="B121" s="49" t="s">
        <v>173</v>
      </c>
      <c r="C121" s="22">
        <v>1489900</v>
      </c>
    </row>
    <row r="122" spans="1:3" ht="15" customHeight="1">
      <c r="A122" s="16" t="s">
        <v>17</v>
      </c>
      <c r="B122" s="47" t="s">
        <v>174</v>
      </c>
      <c r="C122" s="22">
        <v>0</v>
      </c>
    </row>
    <row r="123" spans="1:3" ht="15" customHeight="1">
      <c r="A123" s="16" t="s">
        <v>175</v>
      </c>
      <c r="B123" s="50" t="s">
        <v>176</v>
      </c>
      <c r="C123" s="22"/>
    </row>
    <row r="124" spans="1:3" ht="15" customHeight="1">
      <c r="A124" s="16" t="s">
        <v>177</v>
      </c>
      <c r="B124" s="51" t="s">
        <v>178</v>
      </c>
      <c r="C124" s="22"/>
    </row>
    <row r="125" spans="1:3" ht="15" customHeight="1">
      <c r="A125" s="16" t="s">
        <v>179</v>
      </c>
      <c r="B125" s="51" t="s">
        <v>180</v>
      </c>
      <c r="C125" s="22"/>
    </row>
    <row r="126" spans="1:3" ht="15" customHeight="1">
      <c r="A126" s="16" t="s">
        <v>181</v>
      </c>
      <c r="B126" s="50" t="s">
        <v>182</v>
      </c>
      <c r="C126" s="22">
        <v>1489900</v>
      </c>
    </row>
    <row r="127" spans="1:3" ht="15" customHeight="1">
      <c r="A127" s="16" t="s">
        <v>183</v>
      </c>
      <c r="B127" s="50" t="s">
        <v>184</v>
      </c>
      <c r="C127" s="22"/>
    </row>
    <row r="128" spans="1:3" ht="15" customHeight="1">
      <c r="A128" s="16" t="s">
        <v>185</v>
      </c>
      <c r="B128" s="51" t="s">
        <v>186</v>
      </c>
      <c r="C128" s="22"/>
    </row>
    <row r="129" spans="1:3" ht="15" customHeight="1">
      <c r="A129" s="52" t="s">
        <v>187</v>
      </c>
      <c r="B129" s="53" t="s">
        <v>188</v>
      </c>
      <c r="C129" s="22"/>
    </row>
    <row r="130" spans="1:3" ht="15" customHeight="1">
      <c r="A130" s="16" t="s">
        <v>189</v>
      </c>
      <c r="B130" s="53" t="s">
        <v>190</v>
      </c>
      <c r="C130" s="22"/>
    </row>
    <row r="131" spans="1:3" ht="15" customHeight="1">
      <c r="A131" s="54" t="s">
        <v>191</v>
      </c>
      <c r="B131" s="55" t="s">
        <v>192</v>
      </c>
      <c r="C131" s="56"/>
    </row>
    <row r="132" spans="1:3" ht="15" customHeight="1">
      <c r="A132" s="10" t="s">
        <v>19</v>
      </c>
      <c r="B132" s="57" t="s">
        <v>193</v>
      </c>
      <c r="C132" s="12">
        <f>+C133+C135+C137</f>
        <v>8701490</v>
      </c>
    </row>
    <row r="133" spans="1:3" ht="11.1" customHeight="1">
      <c r="A133" s="13" t="s">
        <v>21</v>
      </c>
      <c r="B133" s="47" t="s">
        <v>194</v>
      </c>
      <c r="C133" s="15">
        <v>1138082</v>
      </c>
    </row>
    <row r="134" spans="1:3" ht="11.1" customHeight="1">
      <c r="A134" s="13" t="s">
        <v>23</v>
      </c>
      <c r="B134" s="58" t="s">
        <v>195</v>
      </c>
      <c r="C134" s="15"/>
    </row>
    <row r="135" spans="1:3" ht="11.1" customHeight="1">
      <c r="A135" s="13" t="s">
        <v>25</v>
      </c>
      <c r="B135" s="58" t="s">
        <v>196</v>
      </c>
      <c r="C135" s="18">
        <v>7563408</v>
      </c>
    </row>
    <row r="136" spans="1:3" ht="11.1" customHeight="1">
      <c r="A136" s="13" t="s">
        <v>27</v>
      </c>
      <c r="B136" s="58" t="s">
        <v>197</v>
      </c>
      <c r="C136" s="59"/>
    </row>
    <row r="137" spans="1:3" ht="11.1" customHeight="1">
      <c r="A137" s="13" t="s">
        <v>29</v>
      </c>
      <c r="B137" s="60" t="s">
        <v>198</v>
      </c>
      <c r="C137" s="59"/>
    </row>
    <row r="138" spans="1:3" ht="11.1" customHeight="1">
      <c r="A138" s="13" t="s">
        <v>31</v>
      </c>
      <c r="B138" s="61" t="s">
        <v>199</v>
      </c>
      <c r="C138" s="59"/>
    </row>
    <row r="139" spans="1:3" ht="11.1" customHeight="1">
      <c r="A139" s="13" t="s">
        <v>200</v>
      </c>
      <c r="B139" s="62" t="s">
        <v>201</v>
      </c>
      <c r="C139" s="59"/>
    </row>
    <row r="140" spans="1:3" ht="11.1" customHeight="1">
      <c r="A140" s="13" t="s">
        <v>202</v>
      </c>
      <c r="B140" s="63" t="s">
        <v>180</v>
      </c>
      <c r="C140" s="59"/>
    </row>
    <row r="141" spans="1:3" ht="11.1" customHeight="1">
      <c r="A141" s="13" t="s">
        <v>203</v>
      </c>
      <c r="B141" s="63" t="s">
        <v>204</v>
      </c>
      <c r="C141" s="59"/>
    </row>
    <row r="142" spans="1:3" ht="11.1" customHeight="1">
      <c r="A142" s="13" t="s">
        <v>205</v>
      </c>
      <c r="B142" s="63" t="s">
        <v>206</v>
      </c>
      <c r="C142" s="59"/>
    </row>
    <row r="143" spans="1:3" ht="11.1" customHeight="1">
      <c r="A143" s="13" t="s">
        <v>207</v>
      </c>
      <c r="B143" s="63" t="s">
        <v>186</v>
      </c>
      <c r="C143" s="59"/>
    </row>
    <row r="144" spans="1:3" ht="11.1" customHeight="1">
      <c r="A144" s="13" t="s">
        <v>208</v>
      </c>
      <c r="B144" s="63" t="s">
        <v>209</v>
      </c>
      <c r="C144" s="59"/>
    </row>
    <row r="145" spans="1:3" ht="11.1" customHeight="1">
      <c r="A145" s="52" t="s">
        <v>210</v>
      </c>
      <c r="B145" s="63" t="s">
        <v>211</v>
      </c>
      <c r="C145" s="64"/>
    </row>
    <row r="146" spans="1:3" ht="15" customHeight="1">
      <c r="A146" s="10" t="s">
        <v>33</v>
      </c>
      <c r="B146" s="11" t="s">
        <v>212</v>
      </c>
      <c r="C146" s="12">
        <f>+C147+C148</f>
        <v>1007630</v>
      </c>
    </row>
    <row r="147" spans="1:3" ht="15" customHeight="1">
      <c r="A147" s="13" t="s">
        <v>35</v>
      </c>
      <c r="B147" s="65" t="s">
        <v>213</v>
      </c>
      <c r="C147" s="15">
        <v>1007630</v>
      </c>
    </row>
    <row r="148" spans="1:3" ht="15" customHeight="1">
      <c r="A148" s="19" t="s">
        <v>37</v>
      </c>
      <c r="B148" s="58" t="s">
        <v>214</v>
      </c>
      <c r="C148" s="22"/>
    </row>
    <row r="149" spans="1:3" ht="15" customHeight="1">
      <c r="A149" s="10" t="s">
        <v>47</v>
      </c>
      <c r="B149" s="11" t="s">
        <v>215</v>
      </c>
      <c r="C149" s="12">
        <f>+C116+C132+C146</f>
        <v>34362249</v>
      </c>
    </row>
    <row r="150" spans="1:3" ht="15" customHeight="1">
      <c r="A150" s="10" t="s">
        <v>61</v>
      </c>
      <c r="B150" s="11" t="s">
        <v>216</v>
      </c>
      <c r="C150" s="12">
        <f>+C151+C152+C153</f>
        <v>0</v>
      </c>
    </row>
    <row r="151" spans="1:3" ht="11.1" customHeight="1">
      <c r="A151" s="13" t="s">
        <v>63</v>
      </c>
      <c r="B151" s="65" t="s">
        <v>217</v>
      </c>
      <c r="C151" s="59"/>
    </row>
    <row r="152" spans="1:3" ht="11.1" customHeight="1">
      <c r="A152" s="13" t="s">
        <v>65</v>
      </c>
      <c r="B152" s="65" t="s">
        <v>218</v>
      </c>
      <c r="C152" s="59"/>
    </row>
    <row r="153" spans="1:3" ht="11.1" customHeight="1">
      <c r="A153" s="52" t="s">
        <v>67</v>
      </c>
      <c r="B153" s="66" t="s">
        <v>219</v>
      </c>
      <c r="C153" s="59"/>
    </row>
    <row r="154" spans="1:3" ht="11.1" customHeight="1">
      <c r="A154" s="10" t="s">
        <v>83</v>
      </c>
      <c r="B154" s="11" t="s">
        <v>220</v>
      </c>
      <c r="C154" s="12">
        <f>+C155+C156+C157+C158</f>
        <v>0</v>
      </c>
    </row>
    <row r="155" spans="1:3" ht="11.1" customHeight="1">
      <c r="A155" s="13" t="s">
        <v>85</v>
      </c>
      <c r="B155" s="65" t="s">
        <v>221</v>
      </c>
      <c r="C155" s="59"/>
    </row>
    <row r="156" spans="1:3" ht="11.1" customHeight="1">
      <c r="A156" s="13" t="s">
        <v>87</v>
      </c>
      <c r="B156" s="65" t="s">
        <v>222</v>
      </c>
      <c r="C156" s="59"/>
    </row>
    <row r="157" spans="1:3" ht="11.1" customHeight="1">
      <c r="A157" s="13" t="s">
        <v>89</v>
      </c>
      <c r="B157" s="65" t="s">
        <v>223</v>
      </c>
      <c r="C157" s="59"/>
    </row>
    <row r="158" spans="1:3" ht="11.1" customHeight="1">
      <c r="A158" s="52" t="s">
        <v>91</v>
      </c>
      <c r="B158" s="66" t="s">
        <v>224</v>
      </c>
      <c r="C158" s="59"/>
    </row>
    <row r="159" spans="1:3" ht="11.1" customHeight="1">
      <c r="A159" s="10" t="s">
        <v>95</v>
      </c>
      <c r="B159" s="11" t="s">
        <v>225</v>
      </c>
      <c r="C159" s="12">
        <f>+C160+C161+C162+C163</f>
        <v>668731</v>
      </c>
    </row>
    <row r="160" spans="1:3" ht="11.1" customHeight="1">
      <c r="A160" s="13" t="s">
        <v>97</v>
      </c>
      <c r="B160" s="65" t="s">
        <v>226</v>
      </c>
      <c r="C160" s="59"/>
    </row>
    <row r="161" spans="1:3" ht="11.1" customHeight="1">
      <c r="A161" s="13" t="s">
        <v>99</v>
      </c>
      <c r="B161" s="65" t="s">
        <v>227</v>
      </c>
      <c r="C161" s="59">
        <v>668731</v>
      </c>
    </row>
    <row r="162" spans="1:3" ht="11.1" customHeight="1">
      <c r="A162" s="13" t="s">
        <v>101</v>
      </c>
      <c r="B162" s="65" t="s">
        <v>228</v>
      </c>
      <c r="C162" s="59"/>
    </row>
    <row r="163" spans="1:3" ht="11.1" customHeight="1">
      <c r="A163" s="52" t="s">
        <v>103</v>
      </c>
      <c r="B163" s="66" t="s">
        <v>229</v>
      </c>
      <c r="C163" s="59"/>
    </row>
    <row r="164" spans="1:3" ht="11.1" customHeight="1">
      <c r="A164" s="10" t="s">
        <v>105</v>
      </c>
      <c r="B164" s="11" t="s">
        <v>230</v>
      </c>
      <c r="C164" s="67">
        <f>+C165+C166+C167+C168</f>
        <v>0</v>
      </c>
    </row>
    <row r="165" spans="1:3" ht="11.1" customHeight="1">
      <c r="A165" s="13" t="s">
        <v>107</v>
      </c>
      <c r="B165" s="65" t="s">
        <v>231</v>
      </c>
      <c r="C165" s="59"/>
    </row>
    <row r="166" spans="1:3" ht="11.1" customHeight="1">
      <c r="A166" s="13" t="s">
        <v>109</v>
      </c>
      <c r="B166" s="65" t="s">
        <v>232</v>
      </c>
      <c r="C166" s="59"/>
    </row>
    <row r="167" spans="1:3" ht="11.1" customHeight="1">
      <c r="A167" s="13" t="s">
        <v>111</v>
      </c>
      <c r="B167" s="65" t="s">
        <v>233</v>
      </c>
      <c r="C167" s="59"/>
    </row>
    <row r="168" spans="1:3" ht="11.1" customHeight="1">
      <c r="A168" s="13" t="s">
        <v>113</v>
      </c>
      <c r="B168" s="65" t="s">
        <v>234</v>
      </c>
      <c r="C168" s="59"/>
    </row>
    <row r="169" spans="1:3" ht="11.1" customHeight="1">
      <c r="A169" s="10" t="s">
        <v>115</v>
      </c>
      <c r="B169" s="11" t="s">
        <v>235</v>
      </c>
      <c r="C169" s="68">
        <v>668731</v>
      </c>
    </row>
    <row r="170" spans="1:3" ht="15" customHeight="1">
      <c r="A170" s="69" t="s">
        <v>117</v>
      </c>
      <c r="B170" s="70" t="s">
        <v>236</v>
      </c>
      <c r="C170" s="68">
        <f>+C149+C169</f>
        <v>35030980</v>
      </c>
    </row>
    <row r="171" spans="1:3" ht="20.100000000000001" customHeight="1"/>
  </sheetData>
  <mergeCells count="4">
    <mergeCell ref="A3:C3"/>
    <mergeCell ref="A4:B4"/>
    <mergeCell ref="A112:C112"/>
    <mergeCell ref="A113:B113"/>
  </mergeCells>
  <phoneticPr fontId="18" type="noConversion"/>
  <pageMargins left="0.23611111111111099" right="0.23611111111111099" top="0.47222222222222199" bottom="0.47222222222222199" header="0.51180555555555496" footer="0.51180555555555496"/>
  <pageSetup paperSize="9" firstPageNumber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>
  <dimension ref="A2:E32"/>
  <sheetViews>
    <sheetView zoomScaleNormal="100" workbookViewId="0">
      <selection activeCell="B2" sqref="B2"/>
    </sheetView>
  </sheetViews>
  <sheetFormatPr defaultColWidth="8.7109375" defaultRowHeight="15"/>
  <cols>
    <col min="2" max="2" width="47" customWidth="1"/>
    <col min="3" max="3" width="16.85546875" customWidth="1"/>
    <col min="4" max="4" width="47.5703125" customWidth="1"/>
    <col min="5" max="5" width="16.28515625" customWidth="1"/>
  </cols>
  <sheetData>
    <row r="2" spans="1:5">
      <c r="B2" t="s">
        <v>361</v>
      </c>
    </row>
    <row r="3" spans="1:5" ht="30" customHeight="1">
      <c r="A3" s="71"/>
      <c r="B3" s="173" t="s">
        <v>237</v>
      </c>
      <c r="C3" s="173"/>
      <c r="D3" s="173"/>
      <c r="E3" s="173"/>
    </row>
    <row r="4" spans="1:5" ht="20.100000000000001" customHeight="1">
      <c r="A4" s="71"/>
      <c r="B4" s="72"/>
      <c r="C4" s="71"/>
      <c r="D4" s="71"/>
      <c r="E4" s="73" t="s">
        <v>238</v>
      </c>
    </row>
    <row r="5" spans="1:5" ht="20.100000000000001" customHeight="1">
      <c r="A5" s="174" t="s">
        <v>2</v>
      </c>
      <c r="B5" s="175" t="s">
        <v>239</v>
      </c>
      <c r="C5" s="175"/>
      <c r="D5" s="174" t="s">
        <v>240</v>
      </c>
      <c r="E5" s="174"/>
    </row>
    <row r="6" spans="1:5" ht="20.100000000000001" customHeight="1">
      <c r="A6" s="174"/>
      <c r="B6" s="2" t="s">
        <v>241</v>
      </c>
      <c r="C6" s="74" t="s">
        <v>4</v>
      </c>
      <c r="D6" s="2" t="s">
        <v>241</v>
      </c>
      <c r="E6" s="75" t="s">
        <v>4</v>
      </c>
    </row>
    <row r="7" spans="1:5" ht="20.100000000000001" customHeight="1">
      <c r="A7" s="76">
        <v>1</v>
      </c>
      <c r="B7" s="77">
        <v>2</v>
      </c>
      <c r="C7" s="78" t="s">
        <v>33</v>
      </c>
      <c r="D7" s="77" t="s">
        <v>47</v>
      </c>
      <c r="E7" s="79" t="s">
        <v>61</v>
      </c>
    </row>
    <row r="8" spans="1:5" ht="20.100000000000001" customHeight="1">
      <c r="A8" s="80" t="s">
        <v>5</v>
      </c>
      <c r="B8" s="81" t="s">
        <v>242</v>
      </c>
      <c r="C8" s="82">
        <v>17119379</v>
      </c>
      <c r="D8" s="81" t="s">
        <v>243</v>
      </c>
      <c r="E8" s="83">
        <v>8060127</v>
      </c>
    </row>
    <row r="9" spans="1:5" ht="20.100000000000001" customHeight="1">
      <c r="A9" s="84" t="s">
        <v>19</v>
      </c>
      <c r="B9" s="85" t="s">
        <v>244</v>
      </c>
      <c r="C9" s="86">
        <v>1000000</v>
      </c>
      <c r="D9" s="85" t="s">
        <v>169</v>
      </c>
      <c r="E9" s="87">
        <v>776513</v>
      </c>
    </row>
    <row r="10" spans="1:5" ht="20.100000000000001" customHeight="1">
      <c r="A10" s="84" t="s">
        <v>33</v>
      </c>
      <c r="B10" s="85" t="s">
        <v>245</v>
      </c>
      <c r="C10" s="86"/>
      <c r="D10" s="85" t="s">
        <v>246</v>
      </c>
      <c r="E10" s="87">
        <v>13111762</v>
      </c>
    </row>
    <row r="11" spans="1:5" ht="20.100000000000001" customHeight="1">
      <c r="A11" s="84" t="s">
        <v>47</v>
      </c>
      <c r="B11" s="85" t="s">
        <v>247</v>
      </c>
      <c r="C11" s="86">
        <v>1949349</v>
      </c>
      <c r="D11" s="85" t="s">
        <v>171</v>
      </c>
      <c r="E11" s="87">
        <v>1214827</v>
      </c>
    </row>
    <row r="12" spans="1:5" ht="20.100000000000001" customHeight="1">
      <c r="A12" s="84" t="s">
        <v>61</v>
      </c>
      <c r="B12" s="88" t="s">
        <v>248</v>
      </c>
      <c r="C12" s="86"/>
      <c r="D12" s="85" t="s">
        <v>173</v>
      </c>
      <c r="E12" s="87">
        <v>1489900</v>
      </c>
    </row>
    <row r="13" spans="1:5" ht="20.100000000000001" customHeight="1">
      <c r="A13" s="84" t="s">
        <v>83</v>
      </c>
      <c r="B13" s="85" t="s">
        <v>249</v>
      </c>
      <c r="C13" s="89"/>
      <c r="D13" s="85" t="s">
        <v>250</v>
      </c>
      <c r="E13" s="87">
        <v>1007630</v>
      </c>
    </row>
    <row r="14" spans="1:5" ht="20.100000000000001" customHeight="1">
      <c r="A14" s="84" t="s">
        <v>95</v>
      </c>
      <c r="B14" s="85" t="s">
        <v>82</v>
      </c>
      <c r="C14" s="86">
        <v>1351774</v>
      </c>
      <c r="D14" s="90"/>
      <c r="E14" s="87"/>
    </row>
    <row r="15" spans="1:5" ht="15" customHeight="1">
      <c r="A15" s="84" t="s">
        <v>105</v>
      </c>
      <c r="B15" s="90"/>
      <c r="C15" s="86"/>
      <c r="D15" s="90"/>
      <c r="E15" s="87"/>
    </row>
    <row r="16" spans="1:5" ht="15" customHeight="1">
      <c r="A16" s="84" t="s">
        <v>115</v>
      </c>
      <c r="B16" s="91"/>
      <c r="C16" s="89"/>
      <c r="D16" s="90"/>
      <c r="E16" s="87"/>
    </row>
    <row r="17" spans="1:5" ht="15" customHeight="1">
      <c r="A17" s="84" t="s">
        <v>117</v>
      </c>
      <c r="B17" s="90"/>
      <c r="C17" s="86"/>
      <c r="D17" s="90"/>
      <c r="E17" s="87"/>
    </row>
    <row r="18" spans="1:5" ht="15" customHeight="1">
      <c r="A18" s="84" t="s">
        <v>125</v>
      </c>
      <c r="B18" s="90"/>
      <c r="C18" s="86"/>
      <c r="D18" s="90"/>
      <c r="E18" s="87"/>
    </row>
    <row r="19" spans="1:5" ht="15" customHeight="1">
      <c r="A19" s="84" t="s">
        <v>135</v>
      </c>
      <c r="B19" s="92"/>
      <c r="C19" s="93"/>
      <c r="D19" s="90"/>
      <c r="E19" s="94"/>
    </row>
    <row r="20" spans="1:5" ht="20.100000000000001" customHeight="1">
      <c r="A20" s="95" t="s">
        <v>141</v>
      </c>
      <c r="B20" s="96" t="s">
        <v>251</v>
      </c>
      <c r="C20" s="97">
        <f>+C8+C9+C11+C12+C14+C15+C16+C17+C18+C19</f>
        <v>21420502</v>
      </c>
      <c r="D20" s="96" t="s">
        <v>252</v>
      </c>
      <c r="E20" s="98">
        <f>SUM(E8:E19)</f>
        <v>25660759</v>
      </c>
    </row>
    <row r="21" spans="1:5" ht="20.100000000000001" customHeight="1">
      <c r="A21" s="99" t="s">
        <v>149</v>
      </c>
      <c r="B21" s="100" t="s">
        <v>253</v>
      </c>
      <c r="C21" s="101">
        <v>12992350</v>
      </c>
      <c r="D21" s="85" t="s">
        <v>254</v>
      </c>
      <c r="E21" s="102"/>
    </row>
    <row r="22" spans="1:5" ht="20.100000000000001" customHeight="1">
      <c r="A22" s="103" t="s">
        <v>159</v>
      </c>
      <c r="B22" s="85" t="s">
        <v>255</v>
      </c>
      <c r="C22" s="86">
        <v>12992350</v>
      </c>
      <c r="D22" s="85" t="s">
        <v>256</v>
      </c>
      <c r="E22" s="87"/>
    </row>
    <row r="23" spans="1:5" ht="20.100000000000001" customHeight="1">
      <c r="A23" s="103" t="s">
        <v>161</v>
      </c>
      <c r="B23" s="85" t="s">
        <v>257</v>
      </c>
      <c r="C23" s="86"/>
      <c r="D23" s="85" t="s">
        <v>258</v>
      </c>
      <c r="E23" s="87"/>
    </row>
    <row r="24" spans="1:5" ht="20.100000000000001" customHeight="1">
      <c r="A24" s="103" t="s">
        <v>163</v>
      </c>
      <c r="B24" s="85" t="s">
        <v>259</v>
      </c>
      <c r="C24" s="86"/>
      <c r="D24" s="85" t="s">
        <v>260</v>
      </c>
      <c r="E24" s="87"/>
    </row>
    <row r="25" spans="1:5" ht="20.100000000000001" customHeight="1">
      <c r="A25" s="103" t="s">
        <v>261</v>
      </c>
      <c r="B25" s="85" t="s">
        <v>262</v>
      </c>
      <c r="C25" s="86"/>
      <c r="D25" s="100" t="s">
        <v>263</v>
      </c>
      <c r="E25" s="87"/>
    </row>
    <row r="26" spans="1:5" ht="20.100000000000001" customHeight="1">
      <c r="A26" s="103" t="s">
        <v>264</v>
      </c>
      <c r="B26" s="85" t="s">
        <v>265</v>
      </c>
      <c r="C26" s="104">
        <f>+C27+C28</f>
        <v>618128</v>
      </c>
      <c r="D26" s="85" t="s">
        <v>266</v>
      </c>
      <c r="E26" s="87"/>
    </row>
    <row r="27" spans="1:5" ht="20.100000000000001" customHeight="1">
      <c r="A27" s="99" t="s">
        <v>267</v>
      </c>
      <c r="B27" s="100" t="s">
        <v>268</v>
      </c>
      <c r="C27" s="105"/>
      <c r="D27" s="81" t="s">
        <v>227</v>
      </c>
      <c r="E27" s="102">
        <v>668731</v>
      </c>
    </row>
    <row r="28" spans="1:5" ht="20.100000000000001" customHeight="1">
      <c r="A28" s="103" t="s">
        <v>269</v>
      </c>
      <c r="B28" s="85" t="s">
        <v>270</v>
      </c>
      <c r="C28" s="86">
        <v>618128</v>
      </c>
      <c r="D28" s="90" t="s">
        <v>271</v>
      </c>
      <c r="E28" s="87">
        <v>0</v>
      </c>
    </row>
    <row r="29" spans="1:5" ht="20.100000000000001" customHeight="1">
      <c r="A29" s="95" t="s">
        <v>272</v>
      </c>
      <c r="B29" s="96" t="s">
        <v>273</v>
      </c>
      <c r="C29" s="97">
        <f>+C21+C26</f>
        <v>13610478</v>
      </c>
      <c r="D29" s="96" t="s">
        <v>274</v>
      </c>
      <c r="E29" s="98">
        <f>SUM(E21:E28)</f>
        <v>668731</v>
      </c>
    </row>
    <row r="30" spans="1:5" ht="20.100000000000001" customHeight="1">
      <c r="A30" s="95" t="s">
        <v>275</v>
      </c>
      <c r="B30" s="106" t="s">
        <v>276</v>
      </c>
      <c r="C30" s="107">
        <f>+C20+C29</f>
        <v>35030980</v>
      </c>
      <c r="D30" s="106" t="s">
        <v>277</v>
      </c>
      <c r="E30" s="107">
        <f>+E20+E29</f>
        <v>26329490</v>
      </c>
    </row>
    <row r="31" spans="1:5" ht="20.100000000000001" customHeight="1">
      <c r="A31" s="95" t="s">
        <v>278</v>
      </c>
      <c r="B31" s="106" t="s">
        <v>279</v>
      </c>
      <c r="C31" s="107"/>
      <c r="D31" s="106" t="s">
        <v>280</v>
      </c>
      <c r="E31" s="107" t="str">
        <f>IF(C20-E20&gt;0,C20-E20,"-")</f>
        <v>-</v>
      </c>
    </row>
    <row r="32" spans="1:5" ht="20.100000000000001" customHeight="1">
      <c r="A32" s="95" t="s">
        <v>281</v>
      </c>
      <c r="B32" s="106" t="s">
        <v>282</v>
      </c>
      <c r="C32" s="107" t="str">
        <f>IF(C20+C21-E30&lt;0,E30-(C20+C21),"-")</f>
        <v>-</v>
      </c>
      <c r="D32" s="106" t="s">
        <v>283</v>
      </c>
      <c r="E32" s="107"/>
    </row>
  </sheetData>
  <mergeCells count="4">
    <mergeCell ref="B3:E3"/>
    <mergeCell ref="A5:A6"/>
    <mergeCell ref="B5:C5"/>
    <mergeCell ref="D5:E5"/>
  </mergeCells>
  <phoneticPr fontId="18" type="noConversion"/>
  <pageMargins left="0.25" right="0.25" top="0.75" bottom="0.75" header="0.51180555555555496" footer="0.51180555555555496"/>
  <pageSetup paperSize="9" firstPageNumber="0" orientation="landscape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>
  <dimension ref="A1:E35"/>
  <sheetViews>
    <sheetView topLeftCell="A25" zoomScaleNormal="100" workbookViewId="0">
      <selection activeCell="B1" sqref="B1"/>
    </sheetView>
  </sheetViews>
  <sheetFormatPr defaultColWidth="8.7109375" defaultRowHeight="15"/>
  <cols>
    <col min="2" max="2" width="46.7109375" customWidth="1"/>
    <col min="3" max="3" width="20.140625" customWidth="1"/>
    <col min="4" max="4" width="44.7109375" customWidth="1"/>
    <col min="5" max="5" width="16.140625" customWidth="1"/>
  </cols>
  <sheetData>
    <row r="1" spans="1:5">
      <c r="B1" t="s">
        <v>362</v>
      </c>
    </row>
    <row r="2" spans="1:5" ht="35.1" customHeight="1">
      <c r="A2" s="71"/>
      <c r="B2" s="173" t="s">
        <v>284</v>
      </c>
      <c r="C2" s="173"/>
      <c r="D2" s="173"/>
      <c r="E2" s="173"/>
    </row>
    <row r="3" spans="1:5" ht="15" customHeight="1">
      <c r="A3" s="71"/>
      <c r="B3" s="72"/>
      <c r="C3" s="71"/>
      <c r="D3" s="71"/>
      <c r="E3" s="73" t="s">
        <v>238</v>
      </c>
    </row>
    <row r="4" spans="1:5" ht="20.100000000000001" customHeight="1">
      <c r="A4" s="174" t="s">
        <v>2</v>
      </c>
      <c r="B4" s="175" t="s">
        <v>239</v>
      </c>
      <c r="C4" s="175"/>
      <c r="D4" s="174" t="s">
        <v>240</v>
      </c>
      <c r="E4" s="174"/>
    </row>
    <row r="5" spans="1:5" ht="20.100000000000001" customHeight="1">
      <c r="A5" s="174"/>
      <c r="B5" s="2" t="s">
        <v>241</v>
      </c>
      <c r="C5" s="74" t="s">
        <v>4</v>
      </c>
      <c r="D5" s="2" t="s">
        <v>241</v>
      </c>
      <c r="E5" s="74" t="s">
        <v>4</v>
      </c>
    </row>
    <row r="6" spans="1:5" ht="20.100000000000001" customHeight="1">
      <c r="A6" s="76">
        <v>1</v>
      </c>
      <c r="B6" s="77">
        <v>2</v>
      </c>
      <c r="C6" s="78">
        <v>3</v>
      </c>
      <c r="D6" s="77">
        <v>4</v>
      </c>
      <c r="E6" s="79">
        <v>5</v>
      </c>
    </row>
    <row r="7" spans="1:5" ht="15" customHeight="1">
      <c r="A7" s="80" t="s">
        <v>5</v>
      </c>
      <c r="B7" s="81" t="s">
        <v>285</v>
      </c>
      <c r="C7" s="82">
        <v>0</v>
      </c>
      <c r="D7" s="81" t="s">
        <v>194</v>
      </c>
      <c r="E7" s="83">
        <v>1138082</v>
      </c>
    </row>
    <row r="8" spans="1:5" ht="15" customHeight="1">
      <c r="A8" s="84" t="s">
        <v>19</v>
      </c>
      <c r="B8" s="85" t="s">
        <v>286</v>
      </c>
      <c r="C8" s="86"/>
      <c r="D8" s="85" t="s">
        <v>287</v>
      </c>
      <c r="E8" s="87"/>
    </row>
    <row r="9" spans="1:5" ht="15" customHeight="1">
      <c r="A9" s="84" t="s">
        <v>33</v>
      </c>
      <c r="B9" s="85" t="s">
        <v>288</v>
      </c>
      <c r="C9" s="86"/>
      <c r="D9" s="85" t="s">
        <v>196</v>
      </c>
      <c r="E9" s="87">
        <v>7563408</v>
      </c>
    </row>
    <row r="10" spans="1:5" ht="15" customHeight="1">
      <c r="A10" s="84" t="s">
        <v>47</v>
      </c>
      <c r="B10" s="85" t="s">
        <v>289</v>
      </c>
      <c r="C10" s="86"/>
      <c r="D10" s="85" t="s">
        <v>290</v>
      </c>
      <c r="E10" s="87"/>
    </row>
    <row r="11" spans="1:5" ht="15" customHeight="1">
      <c r="A11" s="84" t="s">
        <v>61</v>
      </c>
      <c r="B11" s="85" t="s">
        <v>291</v>
      </c>
      <c r="C11" s="86"/>
      <c r="D11" s="85" t="s">
        <v>198</v>
      </c>
      <c r="E11" s="87"/>
    </row>
    <row r="12" spans="1:5" ht="15" customHeight="1">
      <c r="A12" s="84" t="s">
        <v>83</v>
      </c>
      <c r="B12" s="85" t="s">
        <v>292</v>
      </c>
      <c r="C12" s="89"/>
      <c r="D12" s="90"/>
      <c r="E12" s="87"/>
    </row>
    <row r="13" spans="1:5" ht="12" customHeight="1">
      <c r="A13" s="84" t="s">
        <v>95</v>
      </c>
      <c r="B13" s="90"/>
      <c r="C13" s="86"/>
      <c r="D13" s="90"/>
      <c r="E13" s="87"/>
    </row>
    <row r="14" spans="1:5" ht="12" customHeight="1">
      <c r="A14" s="84" t="s">
        <v>105</v>
      </c>
      <c r="B14" s="90"/>
      <c r="C14" s="86"/>
      <c r="D14" s="90"/>
      <c r="E14" s="87"/>
    </row>
    <row r="15" spans="1:5" ht="12" customHeight="1">
      <c r="A15" s="84" t="s">
        <v>115</v>
      </c>
      <c r="B15" s="90"/>
      <c r="C15" s="89"/>
      <c r="D15" s="90"/>
      <c r="E15" s="87"/>
    </row>
    <row r="16" spans="1:5" ht="12" customHeight="1">
      <c r="A16" s="84" t="s">
        <v>117</v>
      </c>
      <c r="B16" s="90"/>
      <c r="C16" s="89"/>
      <c r="D16" s="90"/>
      <c r="E16" s="87"/>
    </row>
    <row r="17" spans="1:5" ht="12" customHeight="1">
      <c r="A17" s="108" t="s">
        <v>125</v>
      </c>
      <c r="B17" s="109"/>
      <c r="C17" s="110"/>
      <c r="D17" s="100" t="s">
        <v>250</v>
      </c>
      <c r="E17" s="102"/>
    </row>
    <row r="18" spans="1:5" ht="20.100000000000001" customHeight="1">
      <c r="A18" s="95" t="s">
        <v>135</v>
      </c>
      <c r="B18" s="96" t="s">
        <v>293</v>
      </c>
      <c r="C18" s="97">
        <f>+C7+C9+C10+C12+C13+C14+C15+C16+C17</f>
        <v>0</v>
      </c>
      <c r="D18" s="96" t="s">
        <v>294</v>
      </c>
      <c r="E18" s="98">
        <f>+E7+E9+E11+E12+E13+E14+E15+E16+E17</f>
        <v>8701490</v>
      </c>
    </row>
    <row r="19" spans="1:5" ht="12" customHeight="1">
      <c r="A19" s="80" t="s">
        <v>141</v>
      </c>
      <c r="B19" s="111" t="s">
        <v>295</v>
      </c>
      <c r="C19" s="112">
        <f>+C20+C21+C22+C23+C24</f>
        <v>0</v>
      </c>
      <c r="D19" s="85" t="s">
        <v>254</v>
      </c>
      <c r="E19" s="83"/>
    </row>
    <row r="20" spans="1:5" ht="12" customHeight="1">
      <c r="A20" s="84" t="s">
        <v>149</v>
      </c>
      <c r="B20" s="113" t="s">
        <v>255</v>
      </c>
      <c r="C20" s="86"/>
      <c r="D20" s="85" t="s">
        <v>296</v>
      </c>
      <c r="E20" s="87"/>
    </row>
    <row r="21" spans="1:5" ht="12" customHeight="1">
      <c r="A21" s="80" t="s">
        <v>159</v>
      </c>
      <c r="B21" s="113" t="s">
        <v>257</v>
      </c>
      <c r="C21" s="86"/>
      <c r="D21" s="85" t="s">
        <v>258</v>
      </c>
      <c r="E21" s="87"/>
    </row>
    <row r="22" spans="1:5" ht="12" customHeight="1">
      <c r="A22" s="84" t="s">
        <v>161</v>
      </c>
      <c r="B22" s="113" t="s">
        <v>259</v>
      </c>
      <c r="C22" s="86"/>
      <c r="D22" s="85" t="s">
        <v>260</v>
      </c>
      <c r="E22" s="87"/>
    </row>
    <row r="23" spans="1:5" ht="12" customHeight="1">
      <c r="A23" s="80" t="s">
        <v>163</v>
      </c>
      <c r="B23" s="113" t="s">
        <v>297</v>
      </c>
      <c r="C23" s="86"/>
      <c r="D23" s="100" t="s">
        <v>263</v>
      </c>
      <c r="E23" s="87"/>
    </row>
    <row r="24" spans="1:5" ht="12" customHeight="1">
      <c r="A24" s="84" t="s">
        <v>261</v>
      </c>
      <c r="B24" s="114" t="s">
        <v>262</v>
      </c>
      <c r="C24" s="86"/>
      <c r="D24" s="85" t="s">
        <v>298</v>
      </c>
      <c r="E24" s="87"/>
    </row>
    <row r="25" spans="1:5" ht="12" customHeight="1">
      <c r="A25" s="80" t="s">
        <v>264</v>
      </c>
      <c r="B25" s="115" t="s">
        <v>299</v>
      </c>
      <c r="C25" s="104">
        <f>+C26+C27+C28+C29+C30</f>
        <v>0</v>
      </c>
      <c r="D25" s="81" t="s">
        <v>300</v>
      </c>
      <c r="E25" s="87"/>
    </row>
    <row r="26" spans="1:5" ht="12" customHeight="1">
      <c r="A26" s="84" t="s">
        <v>267</v>
      </c>
      <c r="B26" s="114" t="s">
        <v>301</v>
      </c>
      <c r="C26" s="86"/>
      <c r="D26" s="81" t="s">
        <v>229</v>
      </c>
      <c r="E26" s="87"/>
    </row>
    <row r="27" spans="1:5" ht="12" customHeight="1">
      <c r="A27" s="80" t="s">
        <v>269</v>
      </c>
      <c r="B27" s="114" t="s">
        <v>268</v>
      </c>
      <c r="C27" s="86"/>
      <c r="D27" s="116"/>
      <c r="E27" s="87"/>
    </row>
    <row r="28" spans="1:5" ht="12" customHeight="1">
      <c r="A28" s="84" t="s">
        <v>272</v>
      </c>
      <c r="B28" s="113" t="s">
        <v>302</v>
      </c>
      <c r="C28" s="86"/>
      <c r="D28" s="116"/>
      <c r="E28" s="87"/>
    </row>
    <row r="29" spans="1:5" ht="12" customHeight="1">
      <c r="A29" s="80" t="s">
        <v>275</v>
      </c>
      <c r="B29" s="117" t="s">
        <v>303</v>
      </c>
      <c r="C29" s="86"/>
      <c r="D29" s="90"/>
      <c r="E29" s="87"/>
    </row>
    <row r="30" spans="1:5" ht="12" customHeight="1">
      <c r="A30" s="84" t="s">
        <v>278</v>
      </c>
      <c r="B30" s="118" t="s">
        <v>304</v>
      </c>
      <c r="C30" s="86"/>
      <c r="D30" s="116"/>
      <c r="E30" s="87"/>
    </row>
    <row r="31" spans="1:5" ht="20.100000000000001" customHeight="1">
      <c r="A31" s="95" t="s">
        <v>281</v>
      </c>
      <c r="B31" s="96" t="s">
        <v>305</v>
      </c>
      <c r="C31" s="97">
        <f>+C19+C25</f>
        <v>0</v>
      </c>
      <c r="D31" s="96" t="s">
        <v>306</v>
      </c>
      <c r="E31" s="98">
        <f>SUM(E19:E30)</f>
        <v>0</v>
      </c>
    </row>
    <row r="32" spans="1:5" ht="20.100000000000001" customHeight="1">
      <c r="A32" s="95" t="s">
        <v>307</v>
      </c>
      <c r="B32" s="106" t="s">
        <v>308</v>
      </c>
      <c r="C32" s="107">
        <f>+C18+C31</f>
        <v>0</v>
      </c>
      <c r="D32" s="106" t="s">
        <v>309</v>
      </c>
      <c r="E32" s="107">
        <f>+E18+E31</f>
        <v>8701490</v>
      </c>
    </row>
    <row r="33" spans="1:5" ht="15" customHeight="1">
      <c r="A33" s="95" t="s">
        <v>310</v>
      </c>
      <c r="B33" s="106" t="s">
        <v>279</v>
      </c>
      <c r="C33" s="107"/>
      <c r="D33" s="106" t="s">
        <v>280</v>
      </c>
      <c r="E33" s="107" t="str">
        <f>IF(C18-E18&gt;0,C18-E18,"-")</f>
        <v>-</v>
      </c>
    </row>
    <row r="34" spans="1:5" ht="15" customHeight="1">
      <c r="A34" s="95" t="s">
        <v>311</v>
      </c>
      <c r="B34" s="106" t="s">
        <v>282</v>
      </c>
      <c r="C34" s="107"/>
      <c r="D34" s="106" t="s">
        <v>283</v>
      </c>
      <c r="E34" s="107" t="str">
        <f>IF(C18+C19-E32&gt;0,C18+C19-E32,"-")</f>
        <v>-</v>
      </c>
    </row>
    <row r="35" spans="1:5" ht="20.100000000000001" customHeight="1"/>
  </sheetData>
  <mergeCells count="4">
    <mergeCell ref="B2:E2"/>
    <mergeCell ref="A4:A5"/>
    <mergeCell ref="B4:C4"/>
    <mergeCell ref="D4:E4"/>
  </mergeCells>
  <phoneticPr fontId="18" type="noConversion"/>
  <pageMargins left="0.23611111111111099" right="0.23611111111111099" top="0.59027777777777801" bottom="0.59027777777777801" header="0.51180555555555496" footer="0.51180555555555496"/>
  <pageSetup paperSize="9" firstPageNumber="0" orientation="landscape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>
  <dimension ref="A2:O29"/>
  <sheetViews>
    <sheetView zoomScaleNormal="100" workbookViewId="0">
      <selection activeCell="B2" sqref="B2"/>
    </sheetView>
  </sheetViews>
  <sheetFormatPr defaultColWidth="8.7109375" defaultRowHeight="15"/>
  <cols>
    <col min="1" max="1" width="7.42578125" customWidth="1"/>
    <col min="2" max="2" width="27.28515625" customWidth="1"/>
    <col min="3" max="3" width="8.42578125" customWidth="1"/>
    <col min="4" max="4" width="8.140625" customWidth="1"/>
    <col min="5" max="5" width="8.28515625" customWidth="1"/>
    <col min="6" max="7" width="7.85546875" customWidth="1"/>
    <col min="8" max="8" width="7.5703125" customWidth="1"/>
    <col min="9" max="10" width="7.85546875" customWidth="1"/>
    <col min="11" max="11" width="7.7109375" customWidth="1"/>
    <col min="12" max="12" width="8" customWidth="1"/>
    <col min="13" max="13" width="7.85546875" customWidth="1"/>
    <col min="14" max="14" width="8" customWidth="1"/>
  </cols>
  <sheetData>
    <row r="2" spans="1:15">
      <c r="B2" t="s">
        <v>363</v>
      </c>
    </row>
    <row r="3" spans="1:15" ht="30" customHeight="1">
      <c r="A3" s="176" t="s">
        <v>312</v>
      </c>
      <c r="B3" s="176"/>
      <c r="C3" s="176"/>
      <c r="D3" s="176"/>
      <c r="E3" s="176"/>
      <c r="F3" s="176"/>
      <c r="G3" s="176"/>
      <c r="H3" s="176"/>
      <c r="I3" s="176"/>
      <c r="J3" s="176"/>
      <c r="K3" s="176"/>
      <c r="L3" s="176"/>
      <c r="M3" s="176"/>
      <c r="N3" s="176"/>
      <c r="O3" s="176"/>
    </row>
    <row r="4" spans="1:15" ht="20.100000000000001" customHeight="1">
      <c r="A4" s="119"/>
      <c r="B4" s="120"/>
      <c r="C4" s="120"/>
      <c r="D4" s="120"/>
      <c r="E4" s="120"/>
      <c r="F4" s="120"/>
      <c r="G4" s="120"/>
      <c r="H4" s="120"/>
      <c r="I4" s="120"/>
      <c r="J4" s="120"/>
      <c r="K4" s="120"/>
      <c r="L4" s="120"/>
      <c r="M4" s="120"/>
      <c r="N4" s="120"/>
      <c r="O4" s="121" t="s">
        <v>238</v>
      </c>
    </row>
    <row r="5" spans="1:15" ht="20.100000000000001" customHeight="1">
      <c r="A5" s="122" t="s">
        <v>313</v>
      </c>
      <c r="B5" s="123" t="s">
        <v>241</v>
      </c>
      <c r="C5" s="123" t="s">
        <v>314</v>
      </c>
      <c r="D5" s="123" t="s">
        <v>315</v>
      </c>
      <c r="E5" s="123" t="s">
        <v>316</v>
      </c>
      <c r="F5" s="123" t="s">
        <v>317</v>
      </c>
      <c r="G5" s="123" t="s">
        <v>318</v>
      </c>
      <c r="H5" s="123" t="s">
        <v>319</v>
      </c>
      <c r="I5" s="123" t="s">
        <v>320</v>
      </c>
      <c r="J5" s="123" t="s">
        <v>321</v>
      </c>
      <c r="K5" s="123" t="s">
        <v>322</v>
      </c>
      <c r="L5" s="123" t="s">
        <v>323</v>
      </c>
      <c r="M5" s="123" t="s">
        <v>324</v>
      </c>
      <c r="N5" s="123" t="s">
        <v>325</v>
      </c>
      <c r="O5" s="124" t="s">
        <v>326</v>
      </c>
    </row>
    <row r="6" spans="1:15" ht="20.100000000000001" customHeight="1">
      <c r="A6" s="125" t="s">
        <v>5</v>
      </c>
      <c r="B6" s="177" t="s">
        <v>239</v>
      </c>
      <c r="C6" s="177"/>
      <c r="D6" s="177"/>
      <c r="E6" s="177"/>
      <c r="F6" s="177"/>
      <c r="G6" s="177"/>
      <c r="H6" s="177"/>
      <c r="I6" s="177"/>
      <c r="J6" s="177"/>
      <c r="K6" s="177"/>
      <c r="L6" s="177"/>
      <c r="M6" s="177"/>
      <c r="N6" s="177"/>
      <c r="O6" s="177"/>
    </row>
    <row r="7" spans="1:15" ht="21" customHeight="1">
      <c r="A7" s="126" t="s">
        <v>19</v>
      </c>
      <c r="B7" s="66" t="s">
        <v>242</v>
      </c>
      <c r="C7" s="127">
        <v>1426615</v>
      </c>
      <c r="D7" s="127">
        <v>1426615</v>
      </c>
      <c r="E7" s="127">
        <v>1426615</v>
      </c>
      <c r="F7" s="127">
        <v>1426615</v>
      </c>
      <c r="G7" s="127">
        <v>1426615</v>
      </c>
      <c r="H7" s="127">
        <v>1426615</v>
      </c>
      <c r="I7" s="127">
        <v>1426615</v>
      </c>
      <c r="J7" s="127">
        <v>1426615</v>
      </c>
      <c r="K7" s="127">
        <v>1426615</v>
      </c>
      <c r="L7" s="127">
        <v>1426615</v>
      </c>
      <c r="M7" s="127">
        <v>1426615</v>
      </c>
      <c r="N7" s="127">
        <v>1426614</v>
      </c>
      <c r="O7" s="128">
        <f t="shared" ref="O7:O16" si="0">SUM(C7:N7)</f>
        <v>17119379</v>
      </c>
    </row>
    <row r="8" spans="1:15" ht="21.75" customHeight="1">
      <c r="A8" s="129" t="s">
        <v>33</v>
      </c>
      <c r="B8" s="47" t="s">
        <v>327</v>
      </c>
      <c r="C8" s="130">
        <v>83333</v>
      </c>
      <c r="D8" s="130">
        <v>83333</v>
      </c>
      <c r="E8" s="130">
        <v>83333</v>
      </c>
      <c r="F8" s="130">
        <v>83333</v>
      </c>
      <c r="G8" s="130">
        <v>83333</v>
      </c>
      <c r="H8" s="130">
        <v>83333</v>
      </c>
      <c r="I8" s="130">
        <v>83333</v>
      </c>
      <c r="J8" s="130">
        <v>83333</v>
      </c>
      <c r="K8" s="130">
        <v>83334</v>
      </c>
      <c r="L8" s="130">
        <v>83334</v>
      </c>
      <c r="M8" s="130">
        <v>83334</v>
      </c>
      <c r="N8" s="130">
        <v>83334</v>
      </c>
      <c r="O8" s="131">
        <f t="shared" si="0"/>
        <v>1000000</v>
      </c>
    </row>
    <row r="9" spans="1:15" ht="21.75" customHeight="1">
      <c r="A9" s="129" t="s">
        <v>47</v>
      </c>
      <c r="B9" s="65" t="s">
        <v>328</v>
      </c>
      <c r="C9" s="132">
        <v>0</v>
      </c>
      <c r="D9" s="132">
        <v>0</v>
      </c>
      <c r="E9" s="132">
        <v>0</v>
      </c>
      <c r="F9" s="132">
        <v>0</v>
      </c>
      <c r="G9" s="132">
        <v>0</v>
      </c>
      <c r="H9" s="132">
        <v>0</v>
      </c>
      <c r="I9" s="132">
        <v>0</v>
      </c>
      <c r="J9" s="132">
        <v>0</v>
      </c>
      <c r="K9" s="132">
        <v>0</v>
      </c>
      <c r="L9" s="132"/>
      <c r="M9" s="132"/>
      <c r="N9" s="132"/>
      <c r="O9" s="133">
        <f t="shared" si="0"/>
        <v>0</v>
      </c>
    </row>
    <row r="10" spans="1:15" ht="20.100000000000001" customHeight="1">
      <c r="A10" s="129" t="s">
        <v>61</v>
      </c>
      <c r="B10" s="134" t="s">
        <v>247</v>
      </c>
      <c r="C10" s="130">
        <v>162446</v>
      </c>
      <c r="D10" s="130">
        <v>162446</v>
      </c>
      <c r="E10" s="130">
        <v>162446</v>
      </c>
      <c r="F10" s="130">
        <v>162446</v>
      </c>
      <c r="G10" s="130">
        <v>162446</v>
      </c>
      <c r="H10" s="130">
        <v>162446</v>
      </c>
      <c r="I10" s="130">
        <v>162446</v>
      </c>
      <c r="J10" s="130">
        <v>162446</v>
      </c>
      <c r="K10" s="130">
        <v>162446</v>
      </c>
      <c r="L10" s="130">
        <v>162445</v>
      </c>
      <c r="M10" s="130">
        <v>162445</v>
      </c>
      <c r="N10" s="130">
        <v>162445</v>
      </c>
      <c r="O10" s="131">
        <f t="shared" si="0"/>
        <v>1949349</v>
      </c>
    </row>
    <row r="11" spans="1:15" ht="20.100000000000001" customHeight="1">
      <c r="A11" s="129" t="s">
        <v>83</v>
      </c>
      <c r="B11" s="134" t="s">
        <v>329</v>
      </c>
      <c r="C11" s="130">
        <v>112648</v>
      </c>
      <c r="D11" s="130">
        <v>112648</v>
      </c>
      <c r="E11" s="130">
        <v>112648</v>
      </c>
      <c r="F11" s="130">
        <v>112648</v>
      </c>
      <c r="G11" s="130">
        <v>112648</v>
      </c>
      <c r="H11" s="130">
        <v>112648</v>
      </c>
      <c r="I11" s="130">
        <v>112648</v>
      </c>
      <c r="J11" s="130">
        <v>112648</v>
      </c>
      <c r="K11" s="130">
        <v>112648</v>
      </c>
      <c r="L11" s="130">
        <v>112648</v>
      </c>
      <c r="M11" s="130">
        <v>112647</v>
      </c>
      <c r="N11" s="130">
        <v>112647</v>
      </c>
      <c r="O11" s="131">
        <f t="shared" si="0"/>
        <v>1351774</v>
      </c>
    </row>
    <row r="12" spans="1:15" ht="20.100000000000001" customHeight="1">
      <c r="A12" s="129" t="s">
        <v>95</v>
      </c>
      <c r="B12" s="134" t="s">
        <v>288</v>
      </c>
      <c r="C12" s="130"/>
      <c r="D12" s="130"/>
      <c r="E12" s="130"/>
      <c r="F12" s="130"/>
      <c r="G12" s="130"/>
      <c r="H12" s="130"/>
      <c r="I12" s="130"/>
      <c r="J12" s="130"/>
      <c r="K12" s="130"/>
      <c r="L12" s="130"/>
      <c r="M12" s="130"/>
      <c r="N12" s="130"/>
      <c r="O12" s="131">
        <f t="shared" si="0"/>
        <v>0</v>
      </c>
    </row>
    <row r="13" spans="1:15" ht="20.100000000000001" customHeight="1">
      <c r="A13" s="129" t="s">
        <v>105</v>
      </c>
      <c r="B13" s="134" t="s">
        <v>248</v>
      </c>
      <c r="C13" s="130"/>
      <c r="D13" s="130"/>
      <c r="E13" s="130"/>
      <c r="F13" s="130"/>
      <c r="G13" s="130"/>
      <c r="H13" s="130"/>
      <c r="I13" s="130"/>
      <c r="J13" s="130"/>
      <c r="K13" s="130"/>
      <c r="L13" s="130"/>
      <c r="M13" s="130"/>
      <c r="N13" s="130"/>
      <c r="O13" s="131">
        <f t="shared" si="0"/>
        <v>0</v>
      </c>
    </row>
    <row r="14" spans="1:15" ht="21" customHeight="1">
      <c r="A14" s="129" t="s">
        <v>115</v>
      </c>
      <c r="B14" s="47" t="s">
        <v>330</v>
      </c>
      <c r="C14" s="130"/>
      <c r="D14" s="130"/>
      <c r="E14" s="130"/>
      <c r="F14" s="130"/>
      <c r="G14" s="130"/>
      <c r="H14" s="130"/>
      <c r="I14" s="130"/>
      <c r="J14" s="130"/>
      <c r="K14" s="130"/>
      <c r="L14" s="130"/>
      <c r="M14" s="130"/>
      <c r="N14" s="130"/>
      <c r="O14" s="131">
        <f t="shared" si="0"/>
        <v>0</v>
      </c>
    </row>
    <row r="15" spans="1:15" ht="20.100000000000001" customHeight="1">
      <c r="A15" s="129" t="s">
        <v>117</v>
      </c>
      <c r="B15" s="134" t="s">
        <v>331</v>
      </c>
      <c r="C15" s="130">
        <v>1134207</v>
      </c>
      <c r="D15" s="130">
        <v>1134207</v>
      </c>
      <c r="E15" s="130">
        <v>1134207</v>
      </c>
      <c r="F15" s="130">
        <v>1134207</v>
      </c>
      <c r="G15" s="130">
        <v>1134207</v>
      </c>
      <c r="H15" s="130">
        <v>1134207</v>
      </c>
      <c r="I15" s="130">
        <v>1134206</v>
      </c>
      <c r="J15" s="130">
        <v>1134206</v>
      </c>
      <c r="K15" s="130">
        <v>1134206</v>
      </c>
      <c r="L15" s="130">
        <v>1134206</v>
      </c>
      <c r="M15" s="130">
        <v>1134206</v>
      </c>
      <c r="N15" s="130">
        <v>1134206</v>
      </c>
      <c r="O15" s="131">
        <f t="shared" si="0"/>
        <v>13610478</v>
      </c>
    </row>
    <row r="16" spans="1:15" ht="20.100000000000001" customHeight="1">
      <c r="A16" s="125" t="s">
        <v>125</v>
      </c>
      <c r="B16" s="135" t="s">
        <v>332</v>
      </c>
      <c r="C16" s="136">
        <f t="shared" ref="C16:N16" si="1">SUM(C7:C15)</f>
        <v>2919249</v>
      </c>
      <c r="D16" s="136">
        <f t="shared" si="1"/>
        <v>2919249</v>
      </c>
      <c r="E16" s="136">
        <f t="shared" si="1"/>
        <v>2919249</v>
      </c>
      <c r="F16" s="136">
        <f t="shared" si="1"/>
        <v>2919249</v>
      </c>
      <c r="G16" s="136">
        <f t="shared" si="1"/>
        <v>2919249</v>
      </c>
      <c r="H16" s="136">
        <f t="shared" si="1"/>
        <v>2919249</v>
      </c>
      <c r="I16" s="136">
        <f t="shared" si="1"/>
        <v>2919248</v>
      </c>
      <c r="J16" s="136">
        <f t="shared" si="1"/>
        <v>2919248</v>
      </c>
      <c r="K16" s="136">
        <f t="shared" si="1"/>
        <v>2919249</v>
      </c>
      <c r="L16" s="136">
        <f t="shared" si="1"/>
        <v>2919248</v>
      </c>
      <c r="M16" s="136">
        <f t="shared" si="1"/>
        <v>2919247</v>
      </c>
      <c r="N16" s="136">
        <f t="shared" si="1"/>
        <v>2919246</v>
      </c>
      <c r="O16" s="137">
        <f t="shared" si="0"/>
        <v>35030980</v>
      </c>
    </row>
    <row r="17" spans="1:15" ht="20.100000000000001" customHeight="1">
      <c r="A17" s="125" t="s">
        <v>135</v>
      </c>
      <c r="B17" s="177" t="s">
        <v>240</v>
      </c>
      <c r="C17" s="177"/>
      <c r="D17" s="177"/>
      <c r="E17" s="177"/>
      <c r="F17" s="177"/>
      <c r="G17" s="177"/>
      <c r="H17" s="177"/>
      <c r="I17" s="177"/>
      <c r="J17" s="177"/>
      <c r="K17" s="177"/>
      <c r="L17" s="177"/>
      <c r="M17" s="177"/>
      <c r="N17" s="177"/>
      <c r="O17" s="177"/>
    </row>
    <row r="18" spans="1:15" ht="20.100000000000001" customHeight="1">
      <c r="A18" s="138" t="s">
        <v>141</v>
      </c>
      <c r="B18" s="139" t="s">
        <v>243</v>
      </c>
      <c r="C18" s="132">
        <v>671677</v>
      </c>
      <c r="D18" s="132">
        <v>671677</v>
      </c>
      <c r="E18" s="132">
        <v>671677</v>
      </c>
      <c r="F18" s="132">
        <v>671677</v>
      </c>
      <c r="G18" s="132">
        <v>671677</v>
      </c>
      <c r="H18" s="132">
        <v>671677</v>
      </c>
      <c r="I18" s="132">
        <v>671677</v>
      </c>
      <c r="J18" s="132">
        <v>671677</v>
      </c>
      <c r="K18" s="132">
        <v>671677</v>
      </c>
      <c r="L18" s="132">
        <v>671678</v>
      </c>
      <c r="M18" s="132">
        <v>671678</v>
      </c>
      <c r="N18" s="132">
        <v>671678</v>
      </c>
      <c r="O18" s="133">
        <f t="shared" ref="O18:O28" si="2">SUM(C18:N18)</f>
        <v>8060127</v>
      </c>
    </row>
    <row r="19" spans="1:15" ht="21.75" customHeight="1">
      <c r="A19" s="129" t="s">
        <v>149</v>
      </c>
      <c r="B19" s="47" t="s">
        <v>169</v>
      </c>
      <c r="C19" s="130">
        <v>64709</v>
      </c>
      <c r="D19" s="130">
        <v>64709</v>
      </c>
      <c r="E19" s="130">
        <v>64709</v>
      </c>
      <c r="F19" s="130">
        <v>64709</v>
      </c>
      <c r="G19" s="130">
        <v>64709</v>
      </c>
      <c r="H19" s="130">
        <v>64709</v>
      </c>
      <c r="I19" s="130">
        <v>64709</v>
      </c>
      <c r="J19" s="130">
        <v>64710</v>
      </c>
      <c r="K19" s="130">
        <v>64710</v>
      </c>
      <c r="L19" s="130">
        <v>64710</v>
      </c>
      <c r="M19" s="130">
        <v>64710</v>
      </c>
      <c r="N19" s="130">
        <v>64710</v>
      </c>
      <c r="O19" s="131">
        <f t="shared" si="2"/>
        <v>776513</v>
      </c>
    </row>
    <row r="20" spans="1:15" ht="20.100000000000001" customHeight="1">
      <c r="A20" s="129" t="s">
        <v>159</v>
      </c>
      <c r="B20" s="134" t="s">
        <v>170</v>
      </c>
      <c r="C20" s="130">
        <v>1092647</v>
      </c>
      <c r="D20" s="130">
        <v>1092647</v>
      </c>
      <c r="E20" s="130">
        <v>1092647</v>
      </c>
      <c r="F20" s="130">
        <v>1092647</v>
      </c>
      <c r="G20" s="130">
        <v>1092647</v>
      </c>
      <c r="H20" s="130">
        <v>1092647</v>
      </c>
      <c r="I20" s="130">
        <v>1092647</v>
      </c>
      <c r="J20" s="130">
        <v>1092647</v>
      </c>
      <c r="K20" s="130">
        <v>1092647</v>
      </c>
      <c r="L20" s="130">
        <v>1092647</v>
      </c>
      <c r="M20" s="130">
        <v>1092646</v>
      </c>
      <c r="N20" s="130">
        <v>1092646</v>
      </c>
      <c r="O20" s="131">
        <f t="shared" si="2"/>
        <v>13111762</v>
      </c>
    </row>
    <row r="21" spans="1:15" ht="20.100000000000001" customHeight="1">
      <c r="A21" s="129" t="s">
        <v>161</v>
      </c>
      <c r="B21" s="134" t="s">
        <v>171</v>
      </c>
      <c r="C21" s="130">
        <v>101236</v>
      </c>
      <c r="D21" s="130">
        <v>101236</v>
      </c>
      <c r="E21" s="130">
        <v>101236</v>
      </c>
      <c r="F21" s="130">
        <v>101236</v>
      </c>
      <c r="G21" s="130">
        <v>101236</v>
      </c>
      <c r="H21" s="130">
        <v>101236</v>
      </c>
      <c r="I21" s="130">
        <v>101236</v>
      </c>
      <c r="J21" s="130">
        <v>101235</v>
      </c>
      <c r="K21" s="130">
        <v>101235</v>
      </c>
      <c r="L21" s="130">
        <v>101235</v>
      </c>
      <c r="M21" s="130">
        <v>101235</v>
      </c>
      <c r="N21" s="130">
        <v>101235</v>
      </c>
      <c r="O21" s="131">
        <f t="shared" si="2"/>
        <v>1214827</v>
      </c>
    </row>
    <row r="22" spans="1:15" ht="20.100000000000001" customHeight="1">
      <c r="A22" s="129" t="s">
        <v>163</v>
      </c>
      <c r="B22" s="134" t="s">
        <v>173</v>
      </c>
      <c r="C22" s="130">
        <v>124158</v>
      </c>
      <c r="D22" s="130">
        <v>124158</v>
      </c>
      <c r="E22" s="130">
        <v>124158</v>
      </c>
      <c r="F22" s="130">
        <v>124158</v>
      </c>
      <c r="G22" s="130">
        <v>124158</v>
      </c>
      <c r="H22" s="130">
        <v>124158</v>
      </c>
      <c r="I22" s="130">
        <v>124158</v>
      </c>
      <c r="J22" s="130">
        <v>124158</v>
      </c>
      <c r="K22" s="130">
        <v>124159</v>
      </c>
      <c r="L22" s="130">
        <v>124159</v>
      </c>
      <c r="M22" s="130">
        <v>124159</v>
      </c>
      <c r="N22" s="130">
        <v>124159</v>
      </c>
      <c r="O22" s="131">
        <f t="shared" si="2"/>
        <v>1489900</v>
      </c>
    </row>
    <row r="23" spans="1:15" ht="20.100000000000001" customHeight="1">
      <c r="A23" s="129" t="s">
        <v>261</v>
      </c>
      <c r="B23" s="134" t="s">
        <v>250</v>
      </c>
      <c r="C23" s="130">
        <v>83969</v>
      </c>
      <c r="D23" s="130">
        <v>83969</v>
      </c>
      <c r="E23" s="130">
        <v>83969</v>
      </c>
      <c r="F23" s="130">
        <v>83969</v>
      </c>
      <c r="G23" s="130">
        <v>83969</v>
      </c>
      <c r="H23" s="130">
        <v>83969</v>
      </c>
      <c r="I23" s="130">
        <v>83969</v>
      </c>
      <c r="J23" s="130">
        <v>83969</v>
      </c>
      <c r="K23" s="130">
        <v>83969</v>
      </c>
      <c r="L23" s="130">
        <v>83969</v>
      </c>
      <c r="M23" s="130">
        <v>83970</v>
      </c>
      <c r="N23" s="130">
        <v>83970</v>
      </c>
      <c r="O23" s="131">
        <f t="shared" si="2"/>
        <v>1007630</v>
      </c>
    </row>
    <row r="24" spans="1:15" ht="20.100000000000001" customHeight="1">
      <c r="A24" s="129" t="s">
        <v>264</v>
      </c>
      <c r="B24" s="134" t="s">
        <v>194</v>
      </c>
      <c r="C24" s="130">
        <v>94840</v>
      </c>
      <c r="D24" s="130">
        <v>94840</v>
      </c>
      <c r="E24" s="130">
        <v>94840</v>
      </c>
      <c r="F24" s="130">
        <v>94840</v>
      </c>
      <c r="G24" s="130">
        <v>94840</v>
      </c>
      <c r="H24" s="130">
        <v>94840</v>
      </c>
      <c r="I24" s="130">
        <v>94840</v>
      </c>
      <c r="J24" s="130">
        <v>94840</v>
      </c>
      <c r="K24" s="130">
        <v>94840</v>
      </c>
      <c r="L24" s="130">
        <v>94840</v>
      </c>
      <c r="M24" s="130">
        <v>94841</v>
      </c>
      <c r="N24" s="130">
        <v>94841</v>
      </c>
      <c r="O24" s="131">
        <f t="shared" si="2"/>
        <v>1138082</v>
      </c>
    </row>
    <row r="25" spans="1:15" ht="20.100000000000001" customHeight="1">
      <c r="A25" s="129" t="s">
        <v>267</v>
      </c>
      <c r="B25" s="47" t="s">
        <v>196</v>
      </c>
      <c r="C25" s="130">
        <v>630284</v>
      </c>
      <c r="D25" s="130">
        <v>630284</v>
      </c>
      <c r="E25" s="130">
        <v>630284</v>
      </c>
      <c r="F25" s="130">
        <v>630284</v>
      </c>
      <c r="G25" s="130">
        <v>630284</v>
      </c>
      <c r="H25" s="130">
        <v>630284</v>
      </c>
      <c r="I25" s="130">
        <v>630284</v>
      </c>
      <c r="J25" s="130">
        <v>630284</v>
      </c>
      <c r="K25" s="130">
        <v>630284</v>
      </c>
      <c r="L25" s="130">
        <v>630284</v>
      </c>
      <c r="M25" s="130">
        <v>630284</v>
      </c>
      <c r="N25" s="130">
        <v>630284</v>
      </c>
      <c r="O25" s="131">
        <f t="shared" si="2"/>
        <v>7563408</v>
      </c>
    </row>
    <row r="26" spans="1:15" ht="20.100000000000001" customHeight="1">
      <c r="A26" s="129" t="s">
        <v>269</v>
      </c>
      <c r="B26" s="134" t="s">
        <v>198</v>
      </c>
      <c r="C26" s="130">
        <v>0</v>
      </c>
      <c r="D26" s="130">
        <v>0</v>
      </c>
      <c r="E26" s="130">
        <v>0</v>
      </c>
      <c r="F26" s="130">
        <v>0</v>
      </c>
      <c r="G26" s="130">
        <v>0</v>
      </c>
      <c r="H26" s="130">
        <v>0</v>
      </c>
      <c r="I26" s="130">
        <v>0</v>
      </c>
      <c r="J26" s="130">
        <v>0</v>
      </c>
      <c r="K26" s="130">
        <v>0</v>
      </c>
      <c r="L26" s="130">
        <v>0</v>
      </c>
      <c r="M26" s="130">
        <v>0</v>
      </c>
      <c r="N26" s="130">
        <v>0</v>
      </c>
      <c r="O26" s="131">
        <f t="shared" si="2"/>
        <v>0</v>
      </c>
    </row>
    <row r="27" spans="1:15" ht="20.100000000000001" customHeight="1">
      <c r="A27" s="129" t="s">
        <v>272</v>
      </c>
      <c r="B27" s="134" t="s">
        <v>333</v>
      </c>
      <c r="C27" s="130">
        <v>55729</v>
      </c>
      <c r="D27" s="130">
        <v>55729</v>
      </c>
      <c r="E27" s="130">
        <v>55729</v>
      </c>
      <c r="F27" s="130">
        <v>55729</v>
      </c>
      <c r="G27" s="130">
        <v>55729</v>
      </c>
      <c r="H27" s="130">
        <v>55729</v>
      </c>
      <c r="I27" s="130">
        <v>55728</v>
      </c>
      <c r="J27" s="130">
        <v>55728</v>
      </c>
      <c r="K27" s="130">
        <v>55728</v>
      </c>
      <c r="L27" s="130">
        <v>55726</v>
      </c>
      <c r="M27" s="130">
        <v>55724</v>
      </c>
      <c r="N27" s="130">
        <v>55723</v>
      </c>
      <c r="O27" s="131">
        <f t="shared" si="2"/>
        <v>668731</v>
      </c>
    </row>
    <row r="28" spans="1:15" ht="20.100000000000001" customHeight="1">
      <c r="A28" s="140" t="s">
        <v>275</v>
      </c>
      <c r="B28" s="135" t="s">
        <v>334</v>
      </c>
      <c r="C28" s="136">
        <f t="shared" ref="C28:N28" si="3">SUM(C18:C27)</f>
        <v>2919249</v>
      </c>
      <c r="D28" s="136">
        <f t="shared" si="3"/>
        <v>2919249</v>
      </c>
      <c r="E28" s="136">
        <f t="shared" si="3"/>
        <v>2919249</v>
      </c>
      <c r="F28" s="136">
        <f t="shared" si="3"/>
        <v>2919249</v>
      </c>
      <c r="G28" s="136">
        <f t="shared" si="3"/>
        <v>2919249</v>
      </c>
      <c r="H28" s="136">
        <f t="shared" si="3"/>
        <v>2919249</v>
      </c>
      <c r="I28" s="136">
        <f t="shared" si="3"/>
        <v>2919248</v>
      </c>
      <c r="J28" s="136">
        <f t="shared" si="3"/>
        <v>2919248</v>
      </c>
      <c r="K28" s="136">
        <f t="shared" si="3"/>
        <v>2919249</v>
      </c>
      <c r="L28" s="136">
        <f t="shared" si="3"/>
        <v>2919248</v>
      </c>
      <c r="M28" s="136">
        <f t="shared" si="3"/>
        <v>2919247</v>
      </c>
      <c r="N28" s="136">
        <f t="shared" si="3"/>
        <v>2919246</v>
      </c>
      <c r="O28" s="137">
        <f t="shared" si="2"/>
        <v>35030980</v>
      </c>
    </row>
    <row r="29" spans="1:15" ht="20.100000000000001" customHeight="1">
      <c r="A29" s="140" t="s">
        <v>278</v>
      </c>
      <c r="B29" s="141" t="s">
        <v>335</v>
      </c>
      <c r="C29" s="142">
        <f t="shared" ref="C29:O29" si="4">C16-C28</f>
        <v>0</v>
      </c>
      <c r="D29" s="142">
        <f t="shared" si="4"/>
        <v>0</v>
      </c>
      <c r="E29" s="142">
        <f t="shared" si="4"/>
        <v>0</v>
      </c>
      <c r="F29" s="142">
        <f t="shared" si="4"/>
        <v>0</v>
      </c>
      <c r="G29" s="142">
        <f t="shared" si="4"/>
        <v>0</v>
      </c>
      <c r="H29" s="142">
        <f t="shared" si="4"/>
        <v>0</v>
      </c>
      <c r="I29" s="142">
        <f t="shared" si="4"/>
        <v>0</v>
      </c>
      <c r="J29" s="142">
        <f t="shared" si="4"/>
        <v>0</v>
      </c>
      <c r="K29" s="142">
        <f t="shared" si="4"/>
        <v>0</v>
      </c>
      <c r="L29" s="142">
        <f t="shared" si="4"/>
        <v>0</v>
      </c>
      <c r="M29" s="142">
        <f t="shared" si="4"/>
        <v>0</v>
      </c>
      <c r="N29" s="142">
        <f t="shared" si="4"/>
        <v>0</v>
      </c>
      <c r="O29" s="142">
        <f t="shared" si="4"/>
        <v>0</v>
      </c>
    </row>
  </sheetData>
  <mergeCells count="3">
    <mergeCell ref="A3:O3"/>
    <mergeCell ref="B6:O6"/>
    <mergeCell ref="B17:O17"/>
  </mergeCells>
  <phoneticPr fontId="18" type="noConversion"/>
  <pageMargins left="0.25" right="0.25" top="0.75" bottom="0.75" header="0.51180555555555496" footer="0.51180555555555496"/>
  <pageSetup paperSize="9" firstPageNumber="0" orientation="landscape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>
  <dimension ref="A1:B28"/>
  <sheetViews>
    <sheetView zoomScaleNormal="100" workbookViewId="0"/>
  </sheetViews>
  <sheetFormatPr defaultColWidth="8.7109375" defaultRowHeight="15"/>
  <cols>
    <col min="1" max="1" width="52" customWidth="1"/>
    <col min="2" max="2" width="36.28515625" customWidth="1"/>
  </cols>
  <sheetData>
    <row r="1" spans="1:2">
      <c r="A1" t="s">
        <v>364</v>
      </c>
    </row>
    <row r="4" spans="1:2" ht="20.100000000000001" customHeight="1">
      <c r="A4" s="178" t="s">
        <v>336</v>
      </c>
      <c r="B4" s="178"/>
    </row>
    <row r="5" spans="1:2" ht="20.100000000000001" customHeight="1">
      <c r="A5" s="1"/>
      <c r="B5" s="143" t="s">
        <v>337</v>
      </c>
    </row>
    <row r="6" spans="1:2" ht="20.100000000000001" customHeight="1">
      <c r="A6" s="144" t="s">
        <v>338</v>
      </c>
      <c r="B6" s="145" t="s">
        <v>339</v>
      </c>
    </row>
    <row r="7" spans="1:2" ht="20.100000000000001" customHeight="1">
      <c r="A7" s="146">
        <v>1</v>
      </c>
      <c r="B7" s="147">
        <v>2</v>
      </c>
    </row>
    <row r="8" spans="1:2" ht="20.100000000000001" customHeight="1">
      <c r="A8" s="148" t="s">
        <v>8</v>
      </c>
      <c r="B8" s="149">
        <v>12712389</v>
      </c>
    </row>
    <row r="9" spans="1:2" ht="20.100000000000001" customHeight="1">
      <c r="A9" s="150" t="s">
        <v>340</v>
      </c>
      <c r="B9" s="149"/>
    </row>
    <row r="10" spans="1:2" ht="20.100000000000001" customHeight="1">
      <c r="A10" s="150" t="s">
        <v>341</v>
      </c>
      <c r="B10" s="149">
        <v>1763000</v>
      </c>
    </row>
    <row r="11" spans="1:2" ht="20.100000000000001" customHeight="1">
      <c r="A11" s="150" t="s">
        <v>342</v>
      </c>
      <c r="B11" s="149">
        <v>2270000</v>
      </c>
    </row>
    <row r="12" spans="1:2" ht="20.100000000000001" customHeight="1">
      <c r="A12" s="150" t="s">
        <v>16</v>
      </c>
      <c r="B12" s="149"/>
    </row>
    <row r="13" spans="1:2" ht="20.100000000000001" customHeight="1">
      <c r="A13" s="150" t="s">
        <v>343</v>
      </c>
      <c r="B13" s="149">
        <v>373990</v>
      </c>
    </row>
    <row r="14" spans="1:2" ht="20.100000000000001" customHeight="1">
      <c r="A14" s="150"/>
      <c r="B14" s="149"/>
    </row>
    <row r="15" spans="1:2" ht="20.100000000000001" customHeight="1">
      <c r="A15" s="150"/>
      <c r="B15" s="149"/>
    </row>
    <row r="16" spans="1:2" ht="20.100000000000001" customHeight="1">
      <c r="A16" s="150"/>
      <c r="B16" s="149"/>
    </row>
    <row r="17" spans="1:2" ht="20.100000000000001" customHeight="1">
      <c r="A17" s="150"/>
      <c r="B17" s="149"/>
    </row>
    <row r="18" spans="1:2" ht="20.100000000000001" customHeight="1">
      <c r="A18" s="150"/>
      <c r="B18" s="149"/>
    </row>
    <row r="19" spans="1:2" ht="20.100000000000001" customHeight="1">
      <c r="A19" s="150"/>
      <c r="B19" s="149"/>
    </row>
    <row r="20" spans="1:2" ht="20.100000000000001" customHeight="1">
      <c r="A20" s="150"/>
      <c r="B20" s="149"/>
    </row>
    <row r="21" spans="1:2" ht="20.100000000000001" customHeight="1">
      <c r="A21" s="150"/>
      <c r="B21" s="149"/>
    </row>
    <row r="22" spans="1:2" ht="20.100000000000001" customHeight="1">
      <c r="A22" s="150"/>
      <c r="B22" s="149"/>
    </row>
    <row r="23" spans="1:2" ht="20.100000000000001" customHeight="1">
      <c r="A23" s="150"/>
      <c r="B23" s="149"/>
    </row>
    <row r="24" spans="1:2" ht="20.100000000000001" customHeight="1">
      <c r="A24" s="150"/>
      <c r="B24" s="149"/>
    </row>
    <row r="25" spans="1:2" ht="20.100000000000001" customHeight="1">
      <c r="A25" s="150"/>
      <c r="B25" s="149"/>
    </row>
    <row r="26" spans="1:2" ht="20.100000000000001" customHeight="1">
      <c r="A26" s="150"/>
      <c r="B26" s="149"/>
    </row>
    <row r="27" spans="1:2" ht="20.100000000000001" customHeight="1">
      <c r="A27" s="151"/>
      <c r="B27" s="149"/>
    </row>
    <row r="28" spans="1:2" ht="20.100000000000001" customHeight="1">
      <c r="A28" s="152" t="s">
        <v>326</v>
      </c>
      <c r="B28" s="153">
        <f>SUM(B8:B27)</f>
        <v>17119379</v>
      </c>
    </row>
  </sheetData>
  <mergeCells count="1">
    <mergeCell ref="A4:B4"/>
  </mergeCells>
  <phoneticPr fontId="18" type="noConversion"/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>
  <dimension ref="A1:F23"/>
  <sheetViews>
    <sheetView zoomScaleNormal="100" workbookViewId="0"/>
  </sheetViews>
  <sheetFormatPr defaultColWidth="8.7109375" defaultRowHeight="15"/>
  <cols>
    <col min="1" max="1" width="23.5703125" customWidth="1"/>
    <col min="2" max="2" width="11.5703125" customWidth="1"/>
    <col min="3" max="3" width="12.5703125" customWidth="1"/>
    <col min="4" max="4" width="11" customWidth="1"/>
    <col min="5" max="5" width="12.140625" customWidth="1"/>
    <col min="6" max="6" width="14.7109375" customWidth="1"/>
  </cols>
  <sheetData>
    <row r="1" spans="1:6">
      <c r="A1" t="s">
        <v>365</v>
      </c>
    </row>
    <row r="2" spans="1:6" ht="15.75" customHeight="1">
      <c r="A2" s="179" t="s">
        <v>344</v>
      </c>
      <c r="B2" s="179"/>
      <c r="C2" s="179"/>
      <c r="D2" s="179"/>
      <c r="E2" s="179"/>
      <c r="F2" s="179"/>
    </row>
    <row r="3" spans="1:6">
      <c r="A3" s="72"/>
      <c r="B3" s="71"/>
      <c r="C3" s="71"/>
      <c r="D3" s="71"/>
      <c r="E3" s="71"/>
      <c r="F3" s="154" t="s">
        <v>238</v>
      </c>
    </row>
    <row r="4" spans="1:6" ht="36">
      <c r="A4" s="2" t="s">
        <v>345</v>
      </c>
      <c r="B4" s="74" t="s">
        <v>346</v>
      </c>
      <c r="C4" s="74" t="s">
        <v>347</v>
      </c>
      <c r="D4" s="74" t="s">
        <v>348</v>
      </c>
      <c r="E4" s="74" t="s">
        <v>4</v>
      </c>
      <c r="F4" s="75" t="s">
        <v>349</v>
      </c>
    </row>
    <row r="5" spans="1:6">
      <c r="A5" s="155">
        <v>1</v>
      </c>
      <c r="B5" s="156">
        <v>2</v>
      </c>
      <c r="C5" s="156">
        <v>3</v>
      </c>
      <c r="D5" s="156">
        <v>4</v>
      </c>
      <c r="E5" s="156">
        <v>5</v>
      </c>
      <c r="F5" s="157">
        <v>6</v>
      </c>
    </row>
    <row r="6" spans="1:6">
      <c r="A6" s="158" t="s">
        <v>350</v>
      </c>
      <c r="B6" s="159">
        <v>6763408</v>
      </c>
      <c r="C6" s="160"/>
      <c r="D6" s="159"/>
      <c r="E6" s="159">
        <v>6763408</v>
      </c>
      <c r="F6" s="161">
        <f t="shared" ref="F6:F22" si="0">B6-D6-E6</f>
        <v>0</v>
      </c>
    </row>
    <row r="7" spans="1:6">
      <c r="A7" s="158" t="s">
        <v>351</v>
      </c>
      <c r="B7" s="159">
        <v>800000</v>
      </c>
      <c r="C7" s="160"/>
      <c r="D7" s="159"/>
      <c r="E7" s="159">
        <v>800000</v>
      </c>
      <c r="F7" s="161">
        <f t="shared" si="0"/>
        <v>0</v>
      </c>
    </row>
    <row r="8" spans="1:6">
      <c r="A8" s="158"/>
      <c r="B8" s="159"/>
      <c r="C8" s="160"/>
      <c r="D8" s="159"/>
      <c r="E8" s="159"/>
      <c r="F8" s="161">
        <f t="shared" si="0"/>
        <v>0</v>
      </c>
    </row>
    <row r="9" spans="1:6">
      <c r="A9" s="158"/>
      <c r="B9" s="159"/>
      <c r="C9" s="160"/>
      <c r="D9" s="159"/>
      <c r="E9" s="159"/>
      <c r="F9" s="161">
        <f t="shared" si="0"/>
        <v>0</v>
      </c>
    </row>
    <row r="10" spans="1:6">
      <c r="A10" s="158"/>
      <c r="B10" s="159"/>
      <c r="C10" s="160"/>
      <c r="D10" s="159"/>
      <c r="E10" s="159"/>
      <c r="F10" s="161">
        <f t="shared" si="0"/>
        <v>0</v>
      </c>
    </row>
    <row r="11" spans="1:6">
      <c r="A11" s="158"/>
      <c r="B11" s="159"/>
      <c r="C11" s="160"/>
      <c r="D11" s="159"/>
      <c r="E11" s="159"/>
      <c r="F11" s="161">
        <f t="shared" si="0"/>
        <v>0</v>
      </c>
    </row>
    <row r="12" spans="1:6">
      <c r="A12" s="158"/>
      <c r="B12" s="159"/>
      <c r="C12" s="160"/>
      <c r="D12" s="159"/>
      <c r="E12" s="159"/>
      <c r="F12" s="161">
        <f t="shared" si="0"/>
        <v>0</v>
      </c>
    </row>
    <row r="13" spans="1:6">
      <c r="A13" s="158"/>
      <c r="B13" s="159"/>
      <c r="C13" s="160"/>
      <c r="D13" s="159"/>
      <c r="E13" s="159"/>
      <c r="F13" s="161">
        <f t="shared" si="0"/>
        <v>0</v>
      </c>
    </row>
    <row r="14" spans="1:6">
      <c r="A14" s="158"/>
      <c r="B14" s="159"/>
      <c r="C14" s="160"/>
      <c r="D14" s="159"/>
      <c r="E14" s="159"/>
      <c r="F14" s="161">
        <f t="shared" si="0"/>
        <v>0</v>
      </c>
    </row>
    <row r="15" spans="1:6">
      <c r="A15" s="158"/>
      <c r="B15" s="159"/>
      <c r="C15" s="160"/>
      <c r="D15" s="159"/>
      <c r="E15" s="159"/>
      <c r="F15" s="161">
        <f t="shared" si="0"/>
        <v>0</v>
      </c>
    </row>
    <row r="16" spans="1:6">
      <c r="A16" s="158"/>
      <c r="B16" s="159"/>
      <c r="C16" s="160"/>
      <c r="D16" s="159"/>
      <c r="E16" s="159"/>
      <c r="F16" s="161">
        <f t="shared" si="0"/>
        <v>0</v>
      </c>
    </row>
    <row r="17" spans="1:6">
      <c r="A17" s="158"/>
      <c r="B17" s="159"/>
      <c r="C17" s="160"/>
      <c r="D17" s="159"/>
      <c r="E17" s="159"/>
      <c r="F17" s="161">
        <f t="shared" si="0"/>
        <v>0</v>
      </c>
    </row>
    <row r="18" spans="1:6">
      <c r="A18" s="158"/>
      <c r="B18" s="159"/>
      <c r="C18" s="160"/>
      <c r="D18" s="159"/>
      <c r="E18" s="159"/>
      <c r="F18" s="161">
        <f t="shared" si="0"/>
        <v>0</v>
      </c>
    </row>
    <row r="19" spans="1:6">
      <c r="A19" s="158"/>
      <c r="B19" s="159"/>
      <c r="C19" s="160"/>
      <c r="D19" s="159"/>
      <c r="E19" s="159"/>
      <c r="F19" s="161">
        <f t="shared" si="0"/>
        <v>0</v>
      </c>
    </row>
    <row r="20" spans="1:6">
      <c r="A20" s="158"/>
      <c r="B20" s="159"/>
      <c r="C20" s="160"/>
      <c r="D20" s="159"/>
      <c r="E20" s="159"/>
      <c r="F20" s="161">
        <f t="shared" si="0"/>
        <v>0</v>
      </c>
    </row>
    <row r="21" spans="1:6">
      <c r="A21" s="158"/>
      <c r="B21" s="159"/>
      <c r="C21" s="160"/>
      <c r="D21" s="159"/>
      <c r="E21" s="159"/>
      <c r="F21" s="161">
        <f t="shared" si="0"/>
        <v>0</v>
      </c>
    </row>
    <row r="22" spans="1:6">
      <c r="A22" s="162"/>
      <c r="B22" s="163"/>
      <c r="C22" s="164"/>
      <c r="D22" s="163"/>
      <c r="E22" s="163"/>
      <c r="F22" s="165">
        <f t="shared" si="0"/>
        <v>0</v>
      </c>
    </row>
    <row r="23" spans="1:6">
      <c r="A23" s="166" t="s">
        <v>352</v>
      </c>
      <c r="B23" s="167">
        <f>SUM(B6:B22)</f>
        <v>7563408</v>
      </c>
      <c r="C23" s="168"/>
      <c r="D23" s="167">
        <f>SUM(D6:D22)</f>
        <v>0</v>
      </c>
      <c r="E23" s="167">
        <f>SUM(E6:E22)</f>
        <v>7563408</v>
      </c>
      <c r="F23" s="169">
        <f>SUM(F6:F22)</f>
        <v>0</v>
      </c>
    </row>
  </sheetData>
  <mergeCells count="1">
    <mergeCell ref="A2:F2"/>
  </mergeCells>
  <phoneticPr fontId="18" type="noConversion"/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>
  <dimension ref="A1:F23"/>
  <sheetViews>
    <sheetView zoomScaleNormal="100" workbookViewId="0"/>
  </sheetViews>
  <sheetFormatPr defaultColWidth="8.7109375" defaultRowHeight="15"/>
  <cols>
    <col min="1" max="1" width="28" customWidth="1"/>
    <col min="2" max="2" width="13.28515625" customWidth="1"/>
    <col min="3" max="3" width="11.7109375" customWidth="1"/>
    <col min="4" max="4" width="10.7109375" customWidth="1"/>
    <col min="5" max="5" width="12.140625" customWidth="1"/>
    <col min="6" max="6" width="12.5703125" customWidth="1"/>
  </cols>
  <sheetData>
    <row r="1" spans="1:6">
      <c r="A1" t="s">
        <v>366</v>
      </c>
    </row>
    <row r="2" spans="1:6" ht="15.75" customHeight="1">
      <c r="A2" s="179" t="s">
        <v>353</v>
      </c>
      <c r="B2" s="179"/>
      <c r="C2" s="179"/>
      <c r="D2" s="179"/>
      <c r="E2" s="179"/>
      <c r="F2" s="179"/>
    </row>
    <row r="3" spans="1:6">
      <c r="A3" s="72"/>
      <c r="B3" s="71"/>
      <c r="C3" s="71"/>
      <c r="D3" s="71"/>
      <c r="E3" s="71"/>
      <c r="F3" s="154" t="s">
        <v>238</v>
      </c>
    </row>
    <row r="4" spans="1:6" ht="36">
      <c r="A4" s="2" t="s">
        <v>354</v>
      </c>
      <c r="B4" s="74" t="s">
        <v>346</v>
      </c>
      <c r="C4" s="74" t="s">
        <v>347</v>
      </c>
      <c r="D4" s="74" t="s">
        <v>348</v>
      </c>
      <c r="E4" s="74" t="s">
        <v>4</v>
      </c>
      <c r="F4" s="75" t="s">
        <v>349</v>
      </c>
    </row>
    <row r="5" spans="1:6">
      <c r="A5" s="155">
        <v>1</v>
      </c>
      <c r="B5" s="156">
        <v>2</v>
      </c>
      <c r="C5" s="156">
        <v>3</v>
      </c>
      <c r="D5" s="156">
        <v>4</v>
      </c>
      <c r="E5" s="156">
        <v>5</v>
      </c>
      <c r="F5" s="157">
        <v>6</v>
      </c>
    </row>
    <row r="6" spans="1:6" ht="16.5" customHeight="1">
      <c r="A6" s="158" t="s">
        <v>355</v>
      </c>
      <c r="B6" s="159">
        <v>267499</v>
      </c>
      <c r="C6" s="160"/>
      <c r="D6" s="159"/>
      <c r="E6" s="159">
        <v>267499</v>
      </c>
      <c r="F6" s="161">
        <f t="shared" ref="F6:F22" si="0">B6-D6-E6</f>
        <v>0</v>
      </c>
    </row>
    <row r="7" spans="1:6" ht="12" customHeight="1">
      <c r="A7" s="158" t="s">
        <v>356</v>
      </c>
      <c r="B7" s="159">
        <v>646605</v>
      </c>
      <c r="C7" s="160"/>
      <c r="D7" s="159"/>
      <c r="E7" s="159">
        <v>646605</v>
      </c>
      <c r="F7" s="161">
        <f t="shared" si="0"/>
        <v>0</v>
      </c>
    </row>
    <row r="8" spans="1:6" ht="24">
      <c r="A8" s="158" t="s">
        <v>357</v>
      </c>
      <c r="B8" s="159">
        <v>28078</v>
      </c>
      <c r="C8" s="160"/>
      <c r="D8" s="159"/>
      <c r="E8" s="159">
        <v>28078</v>
      </c>
      <c r="F8" s="161">
        <f t="shared" si="0"/>
        <v>0</v>
      </c>
    </row>
    <row r="9" spans="1:6">
      <c r="A9" s="158" t="s">
        <v>358</v>
      </c>
      <c r="B9" s="159">
        <v>195900</v>
      </c>
      <c r="C9" s="160"/>
      <c r="D9" s="159"/>
      <c r="E9" s="159">
        <v>195900</v>
      </c>
      <c r="F9" s="161">
        <f t="shared" si="0"/>
        <v>0</v>
      </c>
    </row>
    <row r="10" spans="1:6">
      <c r="A10" s="158"/>
      <c r="B10" s="159"/>
      <c r="C10" s="160"/>
      <c r="D10" s="159"/>
      <c r="E10" s="159"/>
      <c r="F10" s="161">
        <f t="shared" si="0"/>
        <v>0</v>
      </c>
    </row>
    <row r="11" spans="1:6">
      <c r="A11" s="158"/>
      <c r="B11" s="159"/>
      <c r="C11" s="160"/>
      <c r="D11" s="159"/>
      <c r="E11" s="159"/>
      <c r="F11" s="161">
        <f t="shared" si="0"/>
        <v>0</v>
      </c>
    </row>
    <row r="12" spans="1:6">
      <c r="A12" s="158"/>
      <c r="B12" s="159"/>
      <c r="C12" s="160"/>
      <c r="D12" s="159"/>
      <c r="E12" s="159"/>
      <c r="F12" s="161">
        <f t="shared" si="0"/>
        <v>0</v>
      </c>
    </row>
    <row r="13" spans="1:6">
      <c r="A13" s="158"/>
      <c r="B13" s="159"/>
      <c r="C13" s="160"/>
      <c r="D13" s="159"/>
      <c r="E13" s="159"/>
      <c r="F13" s="161">
        <f t="shared" si="0"/>
        <v>0</v>
      </c>
    </row>
    <row r="14" spans="1:6">
      <c r="A14" s="158"/>
      <c r="B14" s="159"/>
      <c r="C14" s="160"/>
      <c r="D14" s="159"/>
      <c r="E14" s="159"/>
      <c r="F14" s="161">
        <f t="shared" si="0"/>
        <v>0</v>
      </c>
    </row>
    <row r="15" spans="1:6">
      <c r="A15" s="158"/>
      <c r="B15" s="159"/>
      <c r="C15" s="160"/>
      <c r="D15" s="159"/>
      <c r="E15" s="159"/>
      <c r="F15" s="161">
        <f t="shared" si="0"/>
        <v>0</v>
      </c>
    </row>
    <row r="16" spans="1:6">
      <c r="A16" s="158"/>
      <c r="B16" s="159"/>
      <c r="C16" s="160"/>
      <c r="D16" s="159"/>
      <c r="E16" s="159"/>
      <c r="F16" s="161">
        <f t="shared" si="0"/>
        <v>0</v>
      </c>
    </row>
    <row r="17" spans="1:6">
      <c r="A17" s="158"/>
      <c r="B17" s="159"/>
      <c r="C17" s="160"/>
      <c r="D17" s="159"/>
      <c r="E17" s="159"/>
      <c r="F17" s="161">
        <f t="shared" si="0"/>
        <v>0</v>
      </c>
    </row>
    <row r="18" spans="1:6">
      <c r="A18" s="158"/>
      <c r="B18" s="159"/>
      <c r="C18" s="160"/>
      <c r="D18" s="159"/>
      <c r="E18" s="159"/>
      <c r="F18" s="161">
        <f t="shared" si="0"/>
        <v>0</v>
      </c>
    </row>
    <row r="19" spans="1:6">
      <c r="A19" s="158"/>
      <c r="B19" s="159"/>
      <c r="C19" s="160"/>
      <c r="D19" s="159"/>
      <c r="E19" s="159"/>
      <c r="F19" s="161">
        <f t="shared" si="0"/>
        <v>0</v>
      </c>
    </row>
    <row r="20" spans="1:6">
      <c r="A20" s="158"/>
      <c r="B20" s="159"/>
      <c r="C20" s="160"/>
      <c r="D20" s="159"/>
      <c r="E20" s="159"/>
      <c r="F20" s="161">
        <f t="shared" si="0"/>
        <v>0</v>
      </c>
    </row>
    <row r="21" spans="1:6">
      <c r="A21" s="158"/>
      <c r="B21" s="159"/>
      <c r="C21" s="160"/>
      <c r="D21" s="159"/>
      <c r="E21" s="159"/>
      <c r="F21" s="161">
        <f t="shared" si="0"/>
        <v>0</v>
      </c>
    </row>
    <row r="22" spans="1:6">
      <c r="A22" s="162"/>
      <c r="B22" s="163"/>
      <c r="C22" s="164"/>
      <c r="D22" s="163"/>
      <c r="E22" s="163"/>
      <c r="F22" s="165">
        <f t="shared" si="0"/>
        <v>0</v>
      </c>
    </row>
    <row r="23" spans="1:6">
      <c r="A23" s="166" t="s">
        <v>352</v>
      </c>
      <c r="B23" s="167">
        <f>SUM(B6:B22)</f>
        <v>1138082</v>
      </c>
      <c r="C23" s="168"/>
      <c r="D23" s="167">
        <f>SUM(D6:D22)</f>
        <v>0</v>
      </c>
      <c r="E23" s="167">
        <f>SUM(E6:E22)</f>
        <v>1138082</v>
      </c>
      <c r="F23" s="169">
        <f>SUM(F6:F22)</f>
        <v>0</v>
      </c>
    </row>
  </sheetData>
  <mergeCells count="1">
    <mergeCell ref="A2:F2"/>
  </mergeCells>
  <phoneticPr fontId="18" type="noConversion"/>
  <pageMargins left="0.7" right="0.7" top="0.75" bottom="0.75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4079</TotalTime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7</vt:i4>
      </vt:variant>
    </vt:vector>
  </HeadingPairs>
  <TitlesOfParts>
    <vt:vector size="7" baseType="lpstr">
      <vt:lpstr>1.melléklet</vt:lpstr>
      <vt:lpstr>2. melléklet</vt:lpstr>
      <vt:lpstr>3. melléklet</vt:lpstr>
      <vt:lpstr>4. melléklet</vt:lpstr>
      <vt:lpstr>5. melléklet</vt:lpstr>
      <vt:lpstr>6. melléklet</vt:lpstr>
      <vt:lpstr>7. melléklet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Iroda06</dc:creator>
  <cp:lastModifiedBy>user</cp:lastModifiedBy>
  <cp:revision>80</cp:revision>
  <cp:lastPrinted>2022-05-12T14:35:55Z</cp:lastPrinted>
  <dcterms:created xsi:type="dcterms:W3CDTF">2015-02-09T13:00:12Z</dcterms:created>
  <dcterms:modified xsi:type="dcterms:W3CDTF">2022-05-25T07:30:55Z</dcterms:modified>
  <dc:language>hu-HU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