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1"/>
  </bookViews>
  <sheets>
    <sheet name="1.melléklet" sheetId="1" r:id="rId1"/>
    <sheet name="2.melléklet " sheetId="2" r:id="rId2"/>
    <sheet name="3. melléklet" sheetId="3" r:id="rId3"/>
    <sheet name="4. melléklet " sheetId="4" r:id="rId4"/>
    <sheet name="5. melléklet" sheetId="5" r:id="rId5"/>
    <sheet name="6. melléklet" sheetId="6" r:id="rId6"/>
    <sheet name="7. melléklet" sheetId="7" r:id="rId7"/>
    <sheet name="8. melléklet" sheetId="8" r:id="rId8"/>
  </sheets>
  <calcPr calcId="125725" iterateDelta="1E-4"/>
</workbook>
</file>

<file path=xl/calcChain.xml><?xml version="1.0" encoding="utf-8"?>
<calcChain xmlns="http://schemas.openxmlformats.org/spreadsheetml/2006/main">
  <c r="F6" i="8"/>
  <c r="F25" s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E25"/>
  <c r="D25"/>
  <c r="B25"/>
  <c r="F6" i="7"/>
  <c r="F7"/>
  <c r="F8"/>
  <c r="F9"/>
  <c r="F10"/>
  <c r="F11"/>
  <c r="F12"/>
  <c r="F13"/>
  <c r="F14"/>
  <c r="F15"/>
  <c r="F16"/>
  <c r="F17"/>
  <c r="F18"/>
  <c r="F19"/>
  <c r="F20"/>
  <c r="F21"/>
  <c r="F22"/>
  <c r="F23"/>
  <c r="E23"/>
  <c r="D23"/>
  <c r="B23"/>
  <c r="B28" i="6"/>
  <c r="C16" i="5"/>
  <c r="D16"/>
  <c r="O16" s="1"/>
  <c r="O29" s="1"/>
  <c r="E16"/>
  <c r="F16"/>
  <c r="G16"/>
  <c r="H16"/>
  <c r="I16"/>
  <c r="J16"/>
  <c r="K16"/>
  <c r="L16"/>
  <c r="M16"/>
  <c r="N16"/>
  <c r="C28"/>
  <c r="C29" s="1"/>
  <c r="D28"/>
  <c r="E28"/>
  <c r="E29" s="1"/>
  <c r="F28"/>
  <c r="G28"/>
  <c r="G29" s="1"/>
  <c r="H28"/>
  <c r="I28"/>
  <c r="I29" s="1"/>
  <c r="J28"/>
  <c r="K28"/>
  <c r="K29" s="1"/>
  <c r="L28"/>
  <c r="M28"/>
  <c r="M29" s="1"/>
  <c r="N28"/>
  <c r="O28"/>
  <c r="N29"/>
  <c r="L29"/>
  <c r="J29"/>
  <c r="H29"/>
  <c r="F29"/>
  <c r="D29"/>
  <c r="O27"/>
  <c r="O26"/>
  <c r="O25"/>
  <c r="O24"/>
  <c r="O23"/>
  <c r="O22"/>
  <c r="O21"/>
  <c r="O20"/>
  <c r="O19"/>
  <c r="O18"/>
  <c r="O15"/>
  <c r="O14"/>
  <c r="O13"/>
  <c r="O12"/>
  <c r="O11"/>
  <c r="O10"/>
  <c r="O9"/>
  <c r="O8"/>
  <c r="O7"/>
  <c r="E92" i="4"/>
  <c r="E108"/>
  <c r="E122"/>
  <c r="E125"/>
  <c r="E126"/>
  <c r="E130"/>
  <c r="E145" s="1"/>
  <c r="E146" s="1"/>
  <c r="E135"/>
  <c r="E140"/>
  <c r="D92"/>
  <c r="D108"/>
  <c r="D122"/>
  <c r="D125"/>
  <c r="D126"/>
  <c r="D130"/>
  <c r="D145" s="1"/>
  <c r="D146" s="1"/>
  <c r="D135"/>
  <c r="D140"/>
  <c r="C92"/>
  <c r="C108"/>
  <c r="C122"/>
  <c r="C125"/>
  <c r="C126"/>
  <c r="C130"/>
  <c r="C145" s="1"/>
  <c r="C146" s="1"/>
  <c r="C135"/>
  <c r="C140"/>
  <c r="E7"/>
  <c r="E14"/>
  <c r="E62" s="1"/>
  <c r="E21"/>
  <c r="E28"/>
  <c r="E35"/>
  <c r="E46"/>
  <c r="E52"/>
  <c r="E57"/>
  <c r="E63"/>
  <c r="E85" s="1"/>
  <c r="E67"/>
  <c r="E72"/>
  <c r="E75"/>
  <c r="E79"/>
  <c r="D7"/>
  <c r="D14"/>
  <c r="D62" s="1"/>
  <c r="D86" s="1"/>
  <c r="D21"/>
  <c r="D28"/>
  <c r="D35"/>
  <c r="D46"/>
  <c r="D52"/>
  <c r="D57"/>
  <c r="D63"/>
  <c r="D85" s="1"/>
  <c r="D67"/>
  <c r="D72"/>
  <c r="D75"/>
  <c r="D79"/>
  <c r="C7"/>
  <c r="C14"/>
  <c r="C62" s="1"/>
  <c r="C21"/>
  <c r="C28"/>
  <c r="C35"/>
  <c r="C46"/>
  <c r="C52"/>
  <c r="C57"/>
  <c r="C63"/>
  <c r="C85" s="1"/>
  <c r="C67"/>
  <c r="C72"/>
  <c r="C75"/>
  <c r="C79"/>
  <c r="C18" i="3"/>
  <c r="C19"/>
  <c r="E18"/>
  <c r="E31"/>
  <c r="E32" s="1"/>
  <c r="E34" s="1"/>
  <c r="E33"/>
  <c r="C25"/>
  <c r="C31"/>
  <c r="C32" s="1"/>
  <c r="C20" i="2"/>
  <c r="C30" s="1"/>
  <c r="E20"/>
  <c r="E29"/>
  <c r="E30" s="1"/>
  <c r="C32" s="1"/>
  <c r="C26"/>
  <c r="C29"/>
  <c r="C116" i="1"/>
  <c r="C149" s="1"/>
  <c r="C170" s="1"/>
  <c r="C132"/>
  <c r="C146"/>
  <c r="C164"/>
  <c r="C159"/>
  <c r="C154"/>
  <c r="C150"/>
  <c r="C7"/>
  <c r="C14"/>
  <c r="C62" s="1"/>
  <c r="C21"/>
  <c r="C28"/>
  <c r="C35"/>
  <c r="C46"/>
  <c r="C52"/>
  <c r="C57"/>
  <c r="C63"/>
  <c r="C85" s="1"/>
  <c r="C67"/>
  <c r="C72"/>
  <c r="C75"/>
  <c r="C79"/>
  <c r="C86" l="1"/>
  <c r="C86" i="4"/>
  <c r="E86"/>
</calcChain>
</file>

<file path=xl/sharedStrings.xml><?xml version="1.0" encoding="utf-8"?>
<sst xmlns="http://schemas.openxmlformats.org/spreadsheetml/2006/main" count="826" uniqueCount="376">
  <si>
    <t>1.melléklet ./2022(…...)önkormányzati rendelethez</t>
  </si>
  <si>
    <t>B E V É T E L E K</t>
  </si>
  <si>
    <t>forintban</t>
  </si>
  <si>
    <t>Sor-
szám</t>
  </si>
  <si>
    <t>Bevételi jogcím</t>
  </si>
  <si>
    <t>2022.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</si>
  <si>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</si>
  <si>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</si>
  <si>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</si>
  <si>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</si>
  <si>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</si>
  <si>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</si>
  <si>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</si>
  <si>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</si>
  <si>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</si>
  <si>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</si>
  <si>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</si>
  <si>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</si>
  <si>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</si>
  <si>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</si>
  <si>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</si>
  <si>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</si>
  <si>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</si>
  <si>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</si>
  <si>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</si>
  <si>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</si>
  <si>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</si>
  <si>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</si>
  <si>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</si>
  <si>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</si>
  <si>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</si>
  <si>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</si>
  <si>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</si>
  <si>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</si>
  <si>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</si>
  <si>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</si>
  <si>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</si>
  <si>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</si>
  <si>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</si>
  <si>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</si>
  <si>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</si>
  <si>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</si>
  <si>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</si>
  <si>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</si>
  <si>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</si>
  <si>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</si>
  <si>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</si>
  <si>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</si>
  <si>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</si>
  <si>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</si>
  <si>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</si>
  <si>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</si>
  <si>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</si>
  <si>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</si>
  <si>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</si>
  <si>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</si>
  <si>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</si>
  <si>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</si>
  <si>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</si>
  <si>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 xml:space="preserve">Közvetített szolgáltatások 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</si>
  <si>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</si>
  <si>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</si>
  <si>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</si>
  <si>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</si>
  <si>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</si>
  <si>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</si>
  <si>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</si>
  <si>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</si>
  <si>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</si>
  <si>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</si>
  <si>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</si>
  <si>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</si>
  <si>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</si>
  <si>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</si>
  <si>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</si>
  <si>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</si>
  <si>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</si>
  <si>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</si>
  <si>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</si>
  <si>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</si>
  <si>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</si>
  <si>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</si>
  <si>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</si>
  <si>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</si>
  <si>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</si>
  <si>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</si>
  <si>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</si>
  <si>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</si>
  <si>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</si>
  <si>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</si>
  <si>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</si>
  <si>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</si>
  <si>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</si>
  <si>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</si>
  <si>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</si>
  <si>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</si>
  <si>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</si>
  <si>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</si>
  <si>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</si>
  <si>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</si>
  <si>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</si>
  <si>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</si>
  <si>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</si>
  <si>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</si>
  <si>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</si>
  <si>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</si>
  <si>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</si>
  <si>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</si>
  <si>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</si>
  <si>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</si>
  <si>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</si>
  <si>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</si>
  <si>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</si>
  <si>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</si>
  <si>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</si>
  <si>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</si>
  <si>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</si>
  <si>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</si>
  <si>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</si>
  <si>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</si>
  <si>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</si>
  <si>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</si>
  <si>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</si>
  <si>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</si>
  <si>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</si>
  <si>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</si>
  <si>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</si>
  <si>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</si>
  <si>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</si>
  <si>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</si>
  <si>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</si>
  <si>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</si>
  <si>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</si>
  <si>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</si>
  <si>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</si>
  <si>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</si>
  <si>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</si>
  <si>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</si>
  <si>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</si>
  <si>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</si>
  <si>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</si>
  <si>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</si>
  <si>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</si>
  <si>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</si>
  <si>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</si>
  <si>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</si>
  <si>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</si>
  <si>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</si>
  <si>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</si>
  <si>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</si>
  <si>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</si>
  <si>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</si>
  <si>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</si>
  <si>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</si>
  <si>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</si>
  <si>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</si>
  <si>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</si>
  <si>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</si>
  <si>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</si>
  <si>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</si>
  <si>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</si>
  <si>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</si>
  <si>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</si>
  <si>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</si>
  <si>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</si>
  <si>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</si>
  <si>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</si>
  <si>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</si>
  <si>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</si>
  <si>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</si>
  <si>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</si>
  <si>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</si>
  <si>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</si>
  <si>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</si>
  <si>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</si>
  <si>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</si>
  <si>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</si>
  <si>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</si>
  <si>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</si>
  <si>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</si>
  <si>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</si>
  <si>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</si>
  <si>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</si>
  <si>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</si>
  <si>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</si>
  <si>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</si>
  <si>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</si>
  <si>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</si>
  <si>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</si>
  <si>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</si>
  <si>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</si>
  <si>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</si>
  <si>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</si>
  <si>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</si>
  <si>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</si>
  <si>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</si>
  <si>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</si>
  <si>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</si>
  <si>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</si>
  <si>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</si>
  <si>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</si>
  <si>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</si>
  <si>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</si>
  <si>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</si>
  <si>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</si>
  <si>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</si>
  <si>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</si>
  <si>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</si>
  <si>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</si>
  <si>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</si>
  <si>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</si>
  <si>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</si>
  <si>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</si>
  <si>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</si>
  <si>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</si>
  <si>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</si>
  <si>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</si>
  <si>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</si>
  <si>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</si>
  <si>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</si>
  <si>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</si>
  <si>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</si>
  <si>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</si>
  <si>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</si>
  <si>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</si>
  <si>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</si>
  <si>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</si>
  <si>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</si>
  <si>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</si>
  <si>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</si>
  <si>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</si>
  <si>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</si>
  <si>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</si>
  <si>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</si>
  <si>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</si>
  <si>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</si>
  <si>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</si>
  <si>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</si>
  <si>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</si>
  <si>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</si>
  <si>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</si>
  <si>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</si>
  <si>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</si>
  <si>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</si>
  <si>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</si>
  <si>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</si>
  <si>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</si>
  <si>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</si>
  <si>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</si>
  <si>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</si>
  <si>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</si>
  <si>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</si>
  <si>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</si>
  <si>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</si>
  <si>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</si>
  <si>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</si>
  <si>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</si>
  <si>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</si>
  <si>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</si>
  <si>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</si>
  <si>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</si>
  <si>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</si>
  <si>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</si>
  <si>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</si>
  <si>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</si>
  <si>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</si>
  <si>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</si>
  <si>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</si>
  <si>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</si>
  <si>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</si>
  <si>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</si>
  <si>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</si>
  <si>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</si>
  <si>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</si>
  <si>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</si>
  <si>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</si>
  <si>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</si>
  <si>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</si>
  <si>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</si>
  <si>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</si>
  <si>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</si>
  <si>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</si>
  <si>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</si>
  <si>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</si>
  <si>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</si>
  <si>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</si>
  <si>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</si>
  <si>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</si>
  <si>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</si>
  <si>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</si>
  <si>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</si>
  <si>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</si>
  <si>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</si>
  <si>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</si>
  <si>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</si>
  <si>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</si>
  <si>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</si>
  <si>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</si>
  <si>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</si>
  <si>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</si>
  <si>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</si>
  <si>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</si>
  <si>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</si>
  <si>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</si>
  <si>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</si>
  <si>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</si>
  <si>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</si>
  <si>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</si>
  <si>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</si>
  <si>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</si>
  <si>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</si>
  <si>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</si>
  <si>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</si>
  <si>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2023.évi várható</t>
  </si>
  <si>
    <t>2024. évi 
várható</t>
  </si>
  <si>
    <t>2025.évi várható</t>
  </si>
  <si>
    <t>Sor-szám</t>
  </si>
  <si>
    <t>2022.évi várható</t>
  </si>
  <si>
    <t>2023. évi 
várható</t>
  </si>
  <si>
    <t>2024.évi várható</t>
  </si>
  <si>
    <t>- Garancia- és kez.váll. kif. ÁH-n belülre</t>
  </si>
  <si>
    <t>- Egyéb működési célú tám. ÁH-n belülre</t>
  </si>
  <si>
    <t>- Garancia és kez.váll.kif.ÁH-n kívülre</t>
  </si>
  <si>
    <t>Irányító szervi támogatás</t>
  </si>
  <si>
    <t>Előirányzat-felhasználási terv 2022. évre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</si>
  <si>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</si>
  <si>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</si>
  <si>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</si>
  <si>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</si>
  <si>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</si>
  <si>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</si>
  <si>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</si>
  <si>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</si>
  <si>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</si>
  <si>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</si>
  <si>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</si>
  <si>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</si>
  <si>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</si>
  <si>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</si>
  <si>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</si>
  <si>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</si>
  <si>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</si>
  <si>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</si>
  <si>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</si>
  <si>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</si>
  <si>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</si>
  <si>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</si>
  <si>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2022. évi általános működés és ágazati feladatok támogatásának alakulása jogcímenként</t>
  </si>
  <si>
    <t>adatok forintban</t>
  </si>
  <si>
    <t>Jogcím</t>
  </si>
  <si>
    <t>2021.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</si>
  <si>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</si>
  <si>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</si>
  <si>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</si>
  <si>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</si>
  <si>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</si>
  <si>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</si>
  <si>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</si>
  <si>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2022. XII.31-ig</t>
  </si>
  <si>
    <t>2022 évi előirányzat</t>
  </si>
  <si>
    <t>2022. év utáni szükséglet
(6=2 - 4 - 5)</t>
  </si>
  <si>
    <t>orvosi rendelő felújítása</t>
  </si>
  <si>
    <t>szennyvíztelep felújítása</t>
  </si>
  <si>
    <t>ÖSSZESEN:</t>
  </si>
  <si>
    <t>Beruházási kiadások előirányzata beruházásonként</t>
  </si>
  <si>
    <t>beruházás  megnevezése</t>
  </si>
  <si>
    <t>műv.ház előtti vízelvezető árok felújítása és a műv. ház előtti terület térkövezése</t>
  </si>
  <si>
    <t>Zanussi tűzhely vásárlása/közösségi szobába/</t>
  </si>
  <si>
    <t>1.melléklet 1/2022 (II.25.) önkormányzati rendelethez</t>
  </si>
  <si>
    <t>5.melléklet 1/2022 (II.25.) önkormányzati rendelethez</t>
  </si>
  <si>
    <t>2. melléklet az1/2022 (II.25.) önkormányzati rendelethez</t>
  </si>
  <si>
    <t>8.melléklet 1/2022 (II.25.) önkormányzati rendelethez</t>
  </si>
  <si>
    <t>7.melléklet1/2022 (II.25.) önkormányzati rendelethez</t>
  </si>
  <si>
    <t>6.melléklet 1/2022 (II.25.) önkormányzati rendelethez</t>
  </si>
  <si>
    <t>4.melléklet1/2022 (II.25.) önkormányzati rendelethez</t>
  </si>
  <si>
    <t>3. melléklet az 1/2022 (II.25.)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</si>
</sst>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9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4"/>
        <bgColor indexed="23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31">
    <xf numFmtId="0" fontId="0" fillId="0" borderId="0" xfId="0"/>
    <xf numFmtId="0" fontId="14" fillId="0" borderId="0" xfId="0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3" fillId="0" borderId="2" xfId="1" applyNumberFormat="1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right" vertical="center"/>
    </xf>
    <xf numFmtId="0" fontId="5" fillId="0" borderId="1" xfId="1" applyFont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 indent="1"/>
    </xf>
    <xf numFmtId="0" fontId="6" fillId="0" borderId="3" xfId="1" applyFont="1" applyBorder="1" applyAlignment="1" applyProtection="1">
      <alignment horizontal="left" vertical="center" wrapText="1" indent="1"/>
    </xf>
    <xf numFmtId="164" fontId="6" fillId="0" borderId="4" xfId="1" applyNumberFormat="1" applyFont="1" applyBorder="1" applyAlignment="1" applyProtection="1">
      <alignment horizontal="right" vertical="center" wrapText="1" indent="1"/>
    </xf>
    <xf numFmtId="49" fontId="7" fillId="0" borderId="8" xfId="1" applyNumberFormat="1" applyFont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1" applyNumberFormat="1" applyFont="1" applyBorder="1" applyAlignment="1" applyProtection="1">
      <alignment horizontal="right" vertical="center" wrapText="1" indent="1"/>
    </xf>
    <xf numFmtId="0" fontId="9" fillId="0" borderId="1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9" fillId="0" borderId="0" xfId="0" applyFont="1" applyBorder="1" applyAlignment="1" applyProtection="1">
      <alignment wrapText="1"/>
    </xf>
    <xf numFmtId="164" fontId="6" fillId="0" borderId="0" xfId="1" applyNumberFormat="1" applyFont="1" applyBorder="1" applyAlignment="1" applyProtection="1">
      <alignment horizontal="right" vertical="center" wrapText="1" indent="1"/>
    </xf>
    <xf numFmtId="0" fontId="1" fillId="0" borderId="0" xfId="1" applyFont="1" applyBorder="1" applyAlignment="1" applyProtection="1">
      <alignment horizontal="center" vertical="center" wrapText="1"/>
    </xf>
    <xf numFmtId="164" fontId="1" fillId="0" borderId="0" xfId="1" applyNumberFormat="1" applyFont="1" applyBorder="1" applyAlignment="1" applyProtection="1">
      <alignment horizontal="right" vertical="center" wrapText="1" indent="1"/>
    </xf>
    <xf numFmtId="0" fontId="4" fillId="0" borderId="2" xfId="0" applyFont="1" applyBorder="1" applyAlignment="1" applyProtection="1">
      <alignment horizontal="right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left" vertical="center" wrapText="1" indent="1"/>
    </xf>
    <xf numFmtId="0" fontId="6" fillId="0" borderId="6" xfId="1" applyFont="1" applyBorder="1" applyAlignment="1" applyProtection="1">
      <alignment vertical="center" wrapText="1"/>
    </xf>
    <xf numFmtId="164" fontId="6" fillId="0" borderId="7" xfId="1" applyNumberFormat="1" applyFont="1" applyBorder="1" applyAlignment="1" applyProtection="1">
      <alignment horizontal="right" vertical="center" wrapText="1" indent="1"/>
    </xf>
    <xf numFmtId="49" fontId="7" fillId="0" borderId="19" xfId="1" applyNumberFormat="1" applyFont="1" applyBorder="1" applyAlignment="1" applyProtection="1">
      <alignment horizontal="left" vertical="center" wrapText="1" indent="1"/>
    </xf>
    <xf numFmtId="0" fontId="7" fillId="0" borderId="20" xfId="1" applyFont="1" applyBorder="1" applyAlignment="1" applyProtection="1">
      <alignment horizontal="left" vertical="center" wrapText="1" indent="1"/>
    </xf>
    <xf numFmtId="164" fontId="7" fillId="0" borderId="2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"/>
    </xf>
    <xf numFmtId="0" fontId="7" fillId="0" borderId="22" xfId="1" applyFont="1" applyBorder="1" applyAlignment="1" applyProtection="1">
      <alignment horizontal="left" vertical="center" wrapText="1" indent="1"/>
    </xf>
    <xf numFmtId="0" fontId="7" fillId="0" borderId="0" xfId="1" applyFont="1" applyBorder="1" applyAlignment="1" applyProtection="1">
      <alignment horizontal="left" vertical="center" wrapText="1" indent="1"/>
    </xf>
    <xf numFmtId="0" fontId="7" fillId="0" borderId="12" xfId="1" applyFont="1" applyBorder="1" applyAlignment="1" applyProtection="1">
      <alignment horizontal="center"/>
    </xf>
    <xf numFmtId="0" fontId="7" fillId="0" borderId="12" xfId="1" applyFont="1" applyBorder="1" applyAlignment="1" applyProtection="1">
      <alignment horizontal="center" vertical="center" wrapText="1"/>
    </xf>
    <xf numFmtId="49" fontId="7" fillId="0" borderId="23" xfId="1" applyNumberFormat="1" applyFont="1" applyBorder="1" applyAlignment="1" applyProtection="1">
      <alignment horizontal="left" vertical="center" wrapText="1" indent="1"/>
    </xf>
    <xf numFmtId="0" fontId="7" fillId="0" borderId="15" xfId="1" applyFont="1" applyBorder="1" applyAlignment="1" applyProtection="1">
      <alignment horizontal="center" vertical="center" wrapText="1"/>
    </xf>
    <xf numFmtId="49" fontId="7" fillId="0" borderId="24" xfId="1" applyNumberFormat="1" applyFont="1" applyBorder="1" applyAlignment="1" applyProtection="1">
      <alignment horizontal="left" vertical="center" wrapText="1" indent="1"/>
    </xf>
    <xf numFmtId="0" fontId="7" fillId="0" borderId="25" xfId="1" applyFont="1" applyBorder="1" applyAlignment="1" applyProtection="1">
      <alignment horizontal="center" vertical="center" wrapText="1"/>
    </xf>
    <xf numFmtId="164" fontId="7" fillId="0" borderId="26" xfId="1" applyNumberFormat="1" applyFont="1" applyBorder="1" applyAlignment="1" applyProtection="1">
      <alignment horizontal="right" vertical="center" wrapText="1" indent="1"/>
      <protection locked="0"/>
    </xf>
    <xf numFmtId="0" fontId="6" fillId="0" borderId="3" xfId="1" applyFont="1" applyBorder="1" applyAlignment="1" applyProtection="1">
      <alignment vertical="center" wrapText="1"/>
    </xf>
    <xf numFmtId="0" fontId="7" fillId="0" borderId="15" xfId="1" applyFont="1" applyBorder="1" applyAlignment="1" applyProtection="1">
      <alignment horizontal="left" vertical="center" wrapText="1" indent="1"/>
    </xf>
    <xf numFmtId="164" fontId="7" fillId="0" borderId="27" xfId="1" applyNumberFormat="1" applyFont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Border="1" applyAlignment="1" applyProtection="1">
      <alignment horizontal="right" vertical="center" wrapText="1"/>
    </xf>
    <xf numFmtId="0" fontId="7" fillId="0" borderId="12" xfId="1" applyFont="1" applyBorder="1" applyAlignment="1" applyProtection="1">
      <alignment horizontal="right" vertical="center" wrapText="1"/>
    </xf>
    <xf numFmtId="164" fontId="7" fillId="0" borderId="28" xfId="1" applyNumberFormat="1" applyFont="1" applyBorder="1" applyAlignment="1" applyProtection="1">
      <alignment horizontal="right" vertical="center" wrapText="1" indent="1"/>
      <protection locked="0"/>
    </xf>
    <xf numFmtId="0" fontId="7" fillId="0" borderId="9" xfId="1" applyFont="1" applyBorder="1" applyAlignment="1" applyProtection="1">
      <alignment horizontal="left" vertical="center" wrapText="1" indent="1"/>
    </xf>
    <xf numFmtId="0" fontId="7" fillId="0" borderId="29" xfId="1" applyFont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0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4" fillId="0" borderId="0" xfId="0" applyNumberFormat="1" applyFont="1" applyAlignment="1" applyProtection="1">
      <alignment horizontal="right" vertical="center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6" fillId="0" borderId="30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</xf>
    <xf numFmtId="164" fontId="7" fillId="0" borderId="9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7" fillId="0" borderId="11" xfId="0" applyNumberFormat="1" applyFont="1" applyBorder="1" applyAlignment="1" applyProtection="1">
      <alignment horizontal="left" vertical="center" wrapText="1" indent="1"/>
    </xf>
    <xf numFmtId="164" fontId="7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Border="1" applyAlignment="1" applyProtection="1">
      <alignment horizontal="left" vertical="center" wrapText="1" indent="1"/>
    </xf>
    <xf numFmtId="164" fontId="7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7" fillId="0" borderId="0" xfId="0" applyNumberFormat="1" applyFont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 applyProtection="1">
      <alignment horizontal="left" vertical="center" wrapText="1" indent="1"/>
    </xf>
    <xf numFmtId="164" fontId="6" fillId="0" borderId="1" xfId="0" applyNumberFormat="1" applyFont="1" applyBorder="1" applyAlignment="1" applyProtection="1">
      <alignment horizontal="left" vertical="center" wrapText="1" indent="1"/>
    </xf>
    <xf numFmtId="164" fontId="6" fillId="0" borderId="3" xfId="0" applyNumberFormat="1" applyFont="1" applyBorder="1" applyAlignment="1" applyProtection="1">
      <alignment horizontal="right" vertical="center" wrapText="1" indent="1"/>
    </xf>
    <xf numFmtId="164" fontId="6" fillId="0" borderId="4" xfId="0" applyNumberFormat="1" applyFont="1" applyBorder="1" applyAlignment="1" applyProtection="1">
      <alignment horizontal="right" vertical="center" wrapText="1" indent="1"/>
    </xf>
    <xf numFmtId="164" fontId="12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</xf>
    <xf numFmtId="164" fontId="13" fillId="0" borderId="29" xfId="0" applyNumberFormat="1" applyFont="1" applyBorder="1" applyAlignment="1" applyProtection="1">
      <alignment horizontal="right" vertical="center" wrapText="1" indent="1"/>
    </xf>
    <xf numFmtId="164" fontId="7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 applyProtection="1">
      <alignment horizontal="left" vertical="center" wrapText="1" indent="1"/>
    </xf>
    <xf numFmtId="164" fontId="13" fillId="0" borderId="12" xfId="0" applyNumberFormat="1" applyFont="1" applyBorder="1" applyAlignment="1" applyProtection="1">
      <alignment horizontal="right" vertical="center" wrapText="1" indent="1"/>
    </xf>
    <xf numFmtId="164" fontId="7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1" xfId="0" applyNumberFormat="1" applyFont="1" applyBorder="1" applyAlignment="1" applyProtection="1">
      <alignment horizontal="left" vertical="center" wrapText="1" indent="1"/>
    </xf>
    <xf numFmtId="164" fontId="11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7" fillId="0" borderId="23" xfId="0" applyNumberFormat="1" applyFont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 applyProtection="1">
      <alignment horizontal="left" vertical="center" wrapText="1" indent="1"/>
    </xf>
    <xf numFmtId="164" fontId="13" fillId="0" borderId="9" xfId="0" applyNumberFormat="1" applyFont="1" applyBorder="1" applyAlignment="1" applyProtection="1">
      <alignment horizontal="right" vertical="center" wrapText="1" indent="1"/>
    </xf>
    <xf numFmtId="164" fontId="7" fillId="0" borderId="11" xfId="0" applyNumberFormat="1" applyFont="1" applyBorder="1" applyAlignment="1" applyProtection="1">
      <alignment horizontal="right" vertical="center" wrapText="1"/>
    </xf>
    <xf numFmtId="164" fontId="7" fillId="0" borderId="12" xfId="0" applyNumberFormat="1" applyFont="1" applyBorder="1" applyAlignment="1" applyProtection="1">
      <alignment horizontal="right" vertical="center" wrapText="1"/>
    </xf>
    <xf numFmtId="164" fontId="13" fillId="0" borderId="12" xfId="0" applyNumberFormat="1" applyFont="1" applyBorder="1" applyAlignment="1" applyProtection="1">
      <alignment horizontal="left" vertical="center" wrapText="1" indent="1"/>
    </xf>
    <xf numFmtId="164" fontId="7" fillId="0" borderId="8" xfId="0" applyNumberFormat="1" applyFont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Border="1" applyAlignment="1" applyProtection="1">
      <alignment horizontal="right" vertical="center" wrapText="1"/>
    </xf>
    <xf numFmtId="164" fontId="7" fillId="0" borderId="14" xfId="0" applyNumberFormat="1" applyFont="1" applyBorder="1" applyAlignment="1" applyProtection="1">
      <alignment horizontal="right" vertical="center" wrapText="1"/>
    </xf>
    <xf numFmtId="0" fontId="2" fillId="0" borderId="0" xfId="1" applyFont="1" applyAlignment="1">
      <alignment horizontal="right" vertical="center" indent="1"/>
    </xf>
    <xf numFmtId="0" fontId="5" fillId="0" borderId="39" xfId="1" applyFont="1" applyBorder="1" applyAlignment="1" applyProtection="1">
      <alignment horizontal="center" vertical="center" wrapText="1"/>
    </xf>
    <xf numFmtId="0" fontId="5" fillId="0" borderId="37" xfId="1" applyFont="1" applyBorder="1" applyAlignment="1" applyProtection="1">
      <alignment horizontal="center" vertical="center" wrapText="1"/>
    </xf>
    <xf numFmtId="0" fontId="6" fillId="0" borderId="37" xfId="1" applyFont="1" applyBorder="1" applyAlignment="1" applyProtection="1">
      <alignment horizontal="center" vertical="center" wrapText="1"/>
    </xf>
    <xf numFmtId="164" fontId="6" fillId="0" borderId="3" xfId="1" applyNumberFormat="1" applyFont="1" applyBorder="1" applyAlignment="1" applyProtection="1">
      <alignment horizontal="right" vertical="center" wrapText="1" indent="1"/>
    </xf>
    <xf numFmtId="164" fontId="6" fillId="0" borderId="37" xfId="1" applyNumberFormat="1" applyFont="1" applyBorder="1" applyAlignment="1" applyProtection="1">
      <alignment horizontal="right" vertical="center" wrapText="1" indent="1"/>
    </xf>
    <xf numFmtId="164" fontId="7" fillId="0" borderId="9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9" xfId="1" applyNumberFormat="1" applyFont="1" applyBorder="1" applyAlignment="1" applyProtection="1">
      <alignment horizontal="right" vertical="center" wrapText="1" indent="1"/>
    </xf>
    <xf numFmtId="164" fontId="7" fillId="0" borderId="40" xfId="1" applyNumberFormat="1" applyFont="1" applyBorder="1" applyAlignment="1" applyProtection="1">
      <alignment horizontal="right" vertical="center" wrapText="1" indent="1"/>
    </xf>
    <xf numFmtId="0" fontId="9" fillId="0" borderId="1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Border="1" applyAlignment="1" applyProtection="1">
      <alignment horizontal="right" vertical="center" wrapText="1" indent="1"/>
      <protection locked="0"/>
    </xf>
    <xf numFmtId="164" fontId="6" fillId="0" borderId="37" xfId="1" applyNumberFormat="1" applyFont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1" fillId="0" borderId="41" xfId="1" applyFont="1" applyBorder="1" applyAlignment="1" applyProtection="1">
      <alignment horizontal="center" vertical="center" wrapText="1"/>
    </xf>
    <xf numFmtId="0" fontId="1" fillId="0" borderId="41" xfId="1" applyFont="1" applyBorder="1" applyAlignment="1" applyProtection="1">
      <alignment vertical="center" wrapText="1"/>
    </xf>
    <xf numFmtId="164" fontId="1" fillId="0" borderId="41" xfId="1" applyNumberFormat="1" applyFont="1" applyBorder="1" applyAlignment="1" applyProtection="1">
      <alignment horizontal="right" vertical="center" wrapText="1" indent="1"/>
    </xf>
    <xf numFmtId="0" fontId="7" fillId="0" borderId="41" xfId="1" applyFont="1" applyBorder="1" applyAlignment="1" applyProtection="1">
      <alignment horizontal="right" vertical="center" wrapText="1" indent="1"/>
      <protection locked="0"/>
    </xf>
    <xf numFmtId="164" fontId="7" fillId="0" borderId="41" xfId="1" applyNumberFormat="1" applyFont="1" applyBorder="1" applyAlignment="1" applyProtection="1">
      <alignment horizontal="right" vertical="center" wrapText="1" indent="1"/>
      <protection locked="0"/>
    </xf>
    <xf numFmtId="164" fontId="6" fillId="0" borderId="42" xfId="1" applyNumberFormat="1" applyFont="1" applyBorder="1" applyAlignment="1" applyProtection="1">
      <alignment horizontal="right" vertical="center" wrapText="1" indent="1"/>
    </xf>
    <xf numFmtId="164" fontId="6" fillId="0" borderId="6" xfId="1" applyNumberFormat="1" applyFont="1" applyBorder="1" applyAlignment="1" applyProtection="1">
      <alignment horizontal="right" vertical="center" wrapText="1" indent="1"/>
    </xf>
    <xf numFmtId="164" fontId="6" fillId="0" borderId="43" xfId="1" applyNumberFormat="1" applyFont="1" applyBorder="1" applyAlignment="1" applyProtection="1">
      <alignment horizontal="right" vertical="center" wrapText="1" indent="1"/>
    </xf>
    <xf numFmtId="164" fontId="7" fillId="0" borderId="44" xfId="1" applyNumberFormat="1" applyFont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34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6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7" xfId="1" applyNumberFormat="1" applyFont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Border="1" applyAlignment="1" applyProtection="1">
      <alignment horizontal="right" vertical="center" wrapText="1" indent="1"/>
      <protection locked="0"/>
    </xf>
    <xf numFmtId="164" fontId="7" fillId="0" borderId="48" xfId="1" applyNumberFormat="1" applyFont="1" applyBorder="1" applyAlignment="1" applyProtection="1">
      <alignment horizontal="right" vertical="center" wrapText="1" indent="1"/>
      <protection locked="0"/>
    </xf>
    <xf numFmtId="164" fontId="6" fillId="0" borderId="49" xfId="1" applyNumberFormat="1" applyFont="1" applyBorder="1" applyAlignment="1" applyProtection="1">
      <alignment horizontal="right" vertical="center" wrapText="1" indent="1"/>
    </xf>
    <xf numFmtId="164" fontId="7" fillId="0" borderId="50" xfId="1" applyNumberFormat="1" applyFont="1" applyBorder="1" applyAlignment="1" applyProtection="1">
      <alignment horizontal="right" vertical="center" wrapText="1" indent="1"/>
      <protection locked="0"/>
    </xf>
    <xf numFmtId="164" fontId="7" fillId="0" borderId="51" xfId="1" applyNumberFormat="1" applyFont="1" applyBorder="1" applyAlignment="1" applyProtection="1">
      <alignment horizontal="right" vertical="center" wrapText="1" indent="1"/>
      <protection locked="0"/>
    </xf>
    <xf numFmtId="0" fontId="7" fillId="0" borderId="12" xfId="1" applyFont="1" applyBorder="1" applyAlignment="1" applyProtection="1">
      <alignment horizontal="left" vertical="center" wrapText="1" indent="15"/>
    </xf>
    <xf numFmtId="164" fontId="7" fillId="0" borderId="52" xfId="1" applyNumberFormat="1" applyFont="1" applyBorder="1" applyAlignment="1" applyProtection="1">
      <alignment horizontal="right" vertical="center" wrapText="1" indent="1"/>
      <protection locked="0"/>
    </xf>
    <xf numFmtId="0" fontId="0" fillId="0" borderId="0" xfId="0" applyProtection="1">
      <protection locked="0"/>
    </xf>
    <xf numFmtId="164" fontId="9" fillId="0" borderId="49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164" fontId="10" fillId="0" borderId="49" xfId="0" applyNumberFormat="1" applyFont="1" applyBorder="1" applyAlignment="1" applyProtection="1">
      <alignment horizontal="right" vertical="center" wrapText="1" indent="1"/>
    </xf>
    <xf numFmtId="164" fontId="10" fillId="0" borderId="3" xfId="0" applyNumberFormat="1" applyFont="1" applyBorder="1" applyAlignment="1" applyProtection="1">
      <alignment horizontal="righ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0" fontId="2" fillId="0" borderId="0" xfId="1" applyProtection="1"/>
    <xf numFmtId="0" fontId="2" fillId="0" borderId="0" xfId="1" applyProtection="1">
      <protection locked="0"/>
    </xf>
    <xf numFmtId="0" fontId="4" fillId="0" borderId="0" xfId="0" applyFont="1" applyAlignment="1">
      <alignment horizontal="right"/>
    </xf>
    <xf numFmtId="0" fontId="5" fillId="0" borderId="5" xfId="1" applyFont="1" applyBorder="1" applyAlignment="1" applyProtection="1">
      <alignment horizontal="center" vertical="center" wrapText="1"/>
    </xf>
    <xf numFmtId="0" fontId="5" fillId="0" borderId="6" xfId="1" applyFont="1" applyBorder="1" applyAlignment="1" applyProtection="1">
      <alignment horizontal="center" vertical="center"/>
    </xf>
    <xf numFmtId="0" fontId="5" fillId="0" borderId="7" xfId="1" applyFont="1" applyBorder="1" applyAlignment="1" applyProtection="1">
      <alignment horizontal="center" vertical="center"/>
    </xf>
    <xf numFmtId="0" fontId="7" fillId="0" borderId="1" xfId="1" applyFont="1" applyBorder="1" applyAlignment="1" applyProtection="1">
      <alignment horizontal="left" vertical="center" indent="1"/>
    </xf>
    <xf numFmtId="0" fontId="7" fillId="0" borderId="23" xfId="1" applyFont="1" applyBorder="1" applyAlignment="1" applyProtection="1">
      <alignment horizontal="left" vertical="center" indent="1"/>
    </xf>
    <xf numFmtId="164" fontId="7" fillId="0" borderId="29" xfId="1" applyNumberFormat="1" applyFont="1" applyBorder="1" applyAlignment="1" applyProtection="1">
      <alignment vertical="center"/>
      <protection locked="0"/>
    </xf>
    <xf numFmtId="164" fontId="7" fillId="0" borderId="36" xfId="1" applyNumberFormat="1" applyFont="1" applyBorder="1" applyAlignment="1" applyProtection="1">
      <alignment vertical="center"/>
    </xf>
    <xf numFmtId="0" fontId="7" fillId="0" borderId="11" xfId="1" applyFont="1" applyBorder="1" applyAlignment="1" applyProtection="1">
      <alignment horizontal="left" vertical="center" indent="1"/>
    </xf>
    <xf numFmtId="164" fontId="7" fillId="0" borderId="12" xfId="1" applyNumberFormat="1" applyFont="1" applyBorder="1" applyAlignment="1" applyProtection="1">
      <alignment vertical="center"/>
      <protection locked="0"/>
    </xf>
    <xf numFmtId="164" fontId="7" fillId="0" borderId="13" xfId="1" applyNumberFormat="1" applyFont="1" applyBorder="1" applyAlignment="1" applyProtection="1">
      <alignment vertical="center"/>
    </xf>
    <xf numFmtId="164" fontId="7" fillId="0" borderId="9" xfId="1" applyNumberFormat="1" applyFont="1" applyBorder="1" applyAlignment="1" applyProtection="1">
      <alignment vertical="center"/>
      <protection locked="0"/>
    </xf>
    <xf numFmtId="164" fontId="7" fillId="0" borderId="10" xfId="1" applyNumberFormat="1" applyFont="1" applyBorder="1" applyAlignment="1" applyProtection="1">
      <alignment vertical="center"/>
    </xf>
    <xf numFmtId="0" fontId="7" fillId="0" borderId="12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vertical="center" indent="1"/>
    </xf>
    <xf numFmtId="164" fontId="6" fillId="0" borderId="3" xfId="1" applyNumberFormat="1" applyFont="1" applyBorder="1" applyAlignment="1" applyProtection="1">
      <alignment vertical="center"/>
    </xf>
    <xf numFmtId="164" fontId="6" fillId="0" borderId="4" xfId="1" applyNumberFormat="1" applyFont="1" applyBorder="1" applyAlignment="1" applyProtection="1">
      <alignment vertical="center"/>
    </xf>
    <xf numFmtId="0" fontId="7" fillId="0" borderId="8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0" fontId="6" fillId="0" borderId="1" xfId="1" applyFont="1" applyBorder="1" applyAlignment="1" applyProtection="1">
      <alignment horizontal="left" vertical="center" indent="1"/>
    </xf>
    <xf numFmtId="0" fontId="5" fillId="0" borderId="3" xfId="1" applyFont="1" applyBorder="1" applyAlignment="1" applyProtection="1">
      <alignment horizontal="left" indent="1"/>
    </xf>
    <xf numFmtId="164" fontId="6" fillId="0" borderId="3" xfId="1" applyNumberFormat="1" applyFont="1" applyBorder="1" applyProtection="1"/>
    <xf numFmtId="0" fontId="15" fillId="0" borderId="0" xfId="0" applyFont="1" applyBorder="1" applyAlignment="1" applyProtection="1">
      <alignment horizontal="right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8" fillId="0" borderId="53" xfId="0" applyFont="1" applyBorder="1" applyAlignment="1" applyProtection="1">
      <alignment horizontal="left" vertical="center" wrapText="1"/>
      <protection locked="0"/>
    </xf>
    <xf numFmtId="164" fontId="8" fillId="0" borderId="54" xfId="0" applyNumberFormat="1" applyFont="1" applyBorder="1" applyAlignment="1" applyProtection="1">
      <alignment horizontal="right" vertical="center" wrapText="1"/>
      <protection locked="0"/>
    </xf>
    <xf numFmtId="0" fontId="8" fillId="0" borderId="55" xfId="0" applyFont="1" applyBorder="1" applyAlignment="1" applyProtection="1">
      <alignment horizontal="left" vertical="center" wrapText="1"/>
      <protection locked="0"/>
    </xf>
    <xf numFmtId="0" fontId="8" fillId="0" borderId="56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vertical="center" wrapText="1"/>
    </xf>
    <xf numFmtId="164" fontId="9" fillId="0" borderId="4" xfId="0" applyNumberFormat="1" applyFont="1" applyBorder="1" applyAlignment="1" applyProtection="1">
      <alignment horizontal="right" vertical="center" wrapText="1"/>
    </xf>
    <xf numFmtId="164" fontId="4" fillId="0" borderId="0" xfId="0" applyNumberFormat="1" applyFont="1" applyAlignment="1" applyProtection="1">
      <alignment horizontal="right" wrapText="1"/>
    </xf>
    <xf numFmtId="164" fontId="6" fillId="0" borderId="17" xfId="0" applyNumberFormat="1" applyFont="1" applyBorder="1" applyAlignment="1" applyProtection="1">
      <alignment horizontal="center" vertical="center" wrapText="1"/>
    </xf>
    <xf numFmtId="164" fontId="6" fillId="0" borderId="18" xfId="0" applyNumberFormat="1" applyFont="1" applyBorder="1" applyAlignment="1" applyProtection="1">
      <alignment horizontal="center" vertical="center" wrapText="1"/>
    </xf>
    <xf numFmtId="164" fontId="6" fillId="0" borderId="57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164" fontId="5" fillId="0" borderId="3" xfId="0" applyNumberFormat="1" applyFont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vertical="center" wrapText="1"/>
    </xf>
    <xf numFmtId="164" fontId="1" fillId="0" borderId="0" xfId="1" applyNumberFormat="1" applyFont="1" applyBorder="1" applyAlignment="1" applyProtection="1">
      <alignment horizontal="center" vertical="center"/>
    </xf>
    <xf numFmtId="164" fontId="3" fillId="0" borderId="2" xfId="1" applyNumberFormat="1" applyFont="1" applyBorder="1" applyAlignment="1" applyProtection="1">
      <alignment horizontal="left" vertical="center"/>
    </xf>
    <xf numFmtId="164" fontId="3" fillId="0" borderId="2" xfId="1" applyNumberFormat="1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center" wrapText="1"/>
    </xf>
    <xf numFmtId="0" fontId="3" fillId="0" borderId="4" xfId="1" applyFont="1" applyBorder="1" applyAlignment="1" applyProtection="1">
      <alignment horizontal="left" vertical="center" indent="1"/>
    </xf>
    <xf numFmtId="0" fontId="14" fillId="0" borderId="0" xfId="0" applyFont="1" applyBorder="1" applyAlignment="1" applyProtection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</cellXfs>
  <cellStyles count="2">
    <cellStyle name="Excel Built-in Explanatory Text" xfId="1"/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topLeftCell="A334" zoomScaleNormal="100" workbookViewId="0">
      <selection activeCell="B111" sqref="B111"/>
    </sheetView>
  </sheetViews>
  <sheetFormatPr defaultColWidth="8.85546875" defaultRowHeight="15"/>
  <cols>
    <col min="2" max="2" width="60.140625" customWidth="1"/>
    <col min="3" max="3" width="18.140625" customWidth="1"/>
  </cols>
  <sheetData>
    <row r="2" spans="1:3">
      <c r="B2" t="s">
        <v>0</v>
      </c>
    </row>
    <row r="3" spans="1:3" ht="20.100000000000001" customHeight="1">
      <c r="A3" s="221" t="s">
        <v>1</v>
      </c>
      <c r="B3" s="221"/>
      <c r="C3" s="221"/>
    </row>
    <row r="4" spans="1:3" ht="20.100000000000001" customHeight="1">
      <c r="A4" s="222"/>
      <c r="B4" s="222"/>
      <c r="C4" s="4" t="s">
        <v>2</v>
      </c>
    </row>
    <row r="5" spans="1:3" ht="24" customHeight="1">
      <c r="A5" s="5" t="s">
        <v>3</v>
      </c>
      <c r="B5" s="6" t="s">
        <v>4</v>
      </c>
      <c r="C5" s="7" t="s">
        <v>5</v>
      </c>
    </row>
    <row r="6" spans="1:3" ht="15" customHeight="1">
      <c r="A6" s="8">
        <v>1</v>
      </c>
      <c r="B6" s="9">
        <v>2</v>
      </c>
      <c r="C6" s="10">
        <v>3</v>
      </c>
    </row>
    <row r="7" spans="1:3" ht="15" customHeight="1">
      <c r="A7" s="11" t="s">
        <v>6</v>
      </c>
      <c r="B7" s="12" t="s">
        <v>7</v>
      </c>
      <c r="C7" s="13">
        <f>+C8+C9+C10+C11+C12+C13</f>
        <v>18076109</v>
      </c>
    </row>
    <row r="8" spans="1:3" ht="15" customHeight="1">
      <c r="A8" s="14" t="s">
        <v>8</v>
      </c>
      <c r="B8" s="15" t="s">
        <v>9</v>
      </c>
      <c r="C8" s="16">
        <v>12044365</v>
      </c>
    </row>
    <row r="9" spans="1:3" ht="15" customHeight="1">
      <c r="A9" s="17" t="s">
        <v>10</v>
      </c>
      <c r="B9" s="18" t="s">
        <v>11</v>
      </c>
      <c r="C9" s="19">
        <v>0</v>
      </c>
    </row>
    <row r="10" spans="1:3" ht="15" customHeight="1">
      <c r="A10" s="17" t="s">
        <v>12</v>
      </c>
      <c r="B10" s="18" t="s">
        <v>13</v>
      </c>
      <c r="C10" s="19">
        <v>2040166</v>
      </c>
    </row>
    <row r="11" spans="1:3" ht="15" customHeight="1">
      <c r="A11" s="17" t="s">
        <v>14</v>
      </c>
      <c r="B11" s="18" t="s">
        <v>15</v>
      </c>
      <c r="C11" s="19">
        <v>2270000</v>
      </c>
    </row>
    <row r="12" spans="1:3" ht="15" customHeight="1">
      <c r="A12" s="17" t="s">
        <v>16</v>
      </c>
      <c r="B12" s="18" t="s">
        <v>17</v>
      </c>
      <c r="C12" s="19"/>
    </row>
    <row r="13" spans="1:3" ht="15" customHeight="1">
      <c r="A13" s="20" t="s">
        <v>18</v>
      </c>
      <c r="B13" s="21" t="s">
        <v>19</v>
      </c>
      <c r="C13" s="19">
        <v>1721578</v>
      </c>
    </row>
    <row r="14" spans="1:3" ht="15" customHeight="1">
      <c r="A14" s="11" t="s">
        <v>20</v>
      </c>
      <c r="B14" s="22" t="s">
        <v>21</v>
      </c>
      <c r="C14" s="13">
        <f>+C15+C16+C17+C18+C19</f>
        <v>0</v>
      </c>
    </row>
    <row r="15" spans="1:3" ht="15" customHeight="1">
      <c r="A15" s="14" t="s">
        <v>22</v>
      </c>
      <c r="B15" s="15" t="s">
        <v>23</v>
      </c>
      <c r="C15" s="16"/>
    </row>
    <row r="16" spans="1:3" ht="15" customHeight="1">
      <c r="A16" s="17" t="s">
        <v>24</v>
      </c>
      <c r="B16" s="18" t="s">
        <v>25</v>
      </c>
      <c r="C16" s="19"/>
    </row>
    <row r="17" spans="1:3" ht="15" customHeight="1">
      <c r="A17" s="17" t="s">
        <v>26</v>
      </c>
      <c r="B17" s="18" t="s">
        <v>27</v>
      </c>
      <c r="C17" s="19"/>
    </row>
    <row r="18" spans="1:3" ht="15" customHeight="1">
      <c r="A18" s="17" t="s">
        <v>28</v>
      </c>
      <c r="B18" s="18" t="s">
        <v>29</v>
      </c>
      <c r="C18" s="19"/>
    </row>
    <row r="19" spans="1:3" ht="15" customHeight="1">
      <c r="A19" s="17" t="s">
        <v>30</v>
      </c>
      <c r="B19" s="18" t="s">
        <v>31</v>
      </c>
      <c r="C19" s="19"/>
    </row>
    <row r="20" spans="1:3" ht="15" customHeight="1">
      <c r="A20" s="20" t="s">
        <v>32</v>
      </c>
      <c r="B20" s="21" t="s">
        <v>33</v>
      </c>
      <c r="C20" s="23"/>
    </row>
    <row r="21" spans="1:3" ht="12" customHeight="1">
      <c r="A21" s="11" t="s">
        <v>34</v>
      </c>
      <c r="B21" s="12" t="s">
        <v>35</v>
      </c>
      <c r="C21" s="13">
        <f>+C22+C23+C24+C25+C26</f>
        <v>0</v>
      </c>
    </row>
    <row r="22" spans="1:3" ht="12" customHeight="1">
      <c r="A22" s="14" t="s">
        <v>36</v>
      </c>
      <c r="B22" s="15" t="s">
        <v>37</v>
      </c>
      <c r="C22" s="16">
        <v>0</v>
      </c>
    </row>
    <row r="23" spans="1:3" ht="12" customHeight="1">
      <c r="A23" s="17" t="s">
        <v>38</v>
      </c>
      <c r="B23" s="18" t="s">
        <v>39</v>
      </c>
      <c r="C23" s="19"/>
    </row>
    <row r="24" spans="1:3" ht="12" customHeight="1">
      <c r="A24" s="17" t="s">
        <v>40</v>
      </c>
      <c r="B24" s="18" t="s">
        <v>41</v>
      </c>
      <c r="C24" s="19"/>
    </row>
    <row r="25" spans="1:3" ht="12" customHeight="1">
      <c r="A25" s="17" t="s">
        <v>42</v>
      </c>
      <c r="B25" s="18" t="s">
        <v>43</v>
      </c>
      <c r="C25" s="19"/>
    </row>
    <row r="26" spans="1:3" ht="12" customHeight="1">
      <c r="A26" s="17" t="s">
        <v>44</v>
      </c>
      <c r="B26" s="18" t="s">
        <v>45</v>
      </c>
      <c r="C26" s="19"/>
    </row>
    <row r="27" spans="1:3" ht="12" customHeight="1">
      <c r="A27" s="20" t="s">
        <v>46</v>
      </c>
      <c r="B27" s="21" t="s">
        <v>47</v>
      </c>
      <c r="C27" s="23"/>
    </row>
    <row r="28" spans="1:3" ht="15" customHeight="1">
      <c r="A28" s="11" t="s">
        <v>48</v>
      </c>
      <c r="B28" s="12" t="s">
        <v>49</v>
      </c>
      <c r="C28" s="13">
        <f>+C29+C32+C33+C34</f>
        <v>1620000</v>
      </c>
    </row>
    <row r="29" spans="1:3" ht="15" customHeight="1">
      <c r="A29" s="14" t="s">
        <v>50</v>
      </c>
      <c r="B29" s="15" t="s">
        <v>51</v>
      </c>
      <c r="C29" s="24">
        <v>1600000</v>
      </c>
    </row>
    <row r="30" spans="1:3" ht="15" customHeight="1">
      <c r="A30" s="17" t="s">
        <v>52</v>
      </c>
      <c r="B30" s="18" t="s">
        <v>53</v>
      </c>
      <c r="C30" s="19">
        <v>0</v>
      </c>
    </row>
    <row r="31" spans="1:3" ht="15" customHeight="1">
      <c r="A31" s="17" t="s">
        <v>54</v>
      </c>
      <c r="B31" s="18" t="s">
        <v>55</v>
      </c>
      <c r="C31" s="19">
        <v>1600000</v>
      </c>
    </row>
    <row r="32" spans="1:3" ht="15" customHeight="1">
      <c r="A32" s="17" t="s">
        <v>56</v>
      </c>
      <c r="B32" s="18" t="s">
        <v>57</v>
      </c>
      <c r="C32" s="19"/>
    </row>
    <row r="33" spans="1:3" ht="15" customHeight="1">
      <c r="A33" s="17" t="s">
        <v>58</v>
      </c>
      <c r="B33" s="18" t="s">
        <v>59</v>
      </c>
      <c r="C33" s="19">
        <v>20000</v>
      </c>
    </row>
    <row r="34" spans="1:3" ht="15" customHeight="1">
      <c r="A34" s="20" t="s">
        <v>60</v>
      </c>
      <c r="B34" s="21" t="s">
        <v>61</v>
      </c>
      <c r="C34" s="23"/>
    </row>
    <row r="35" spans="1:3" ht="15" customHeight="1">
      <c r="A35" s="11" t="s">
        <v>62</v>
      </c>
      <c r="B35" s="12" t="s">
        <v>63</v>
      </c>
      <c r="C35" s="13">
        <f>SUM(C36:C45)</f>
        <v>1201000</v>
      </c>
    </row>
    <row r="36" spans="1:3" ht="15" customHeight="1">
      <c r="A36" s="14" t="s">
        <v>64</v>
      </c>
      <c r="B36" s="15" t="s">
        <v>65</v>
      </c>
      <c r="C36" s="16"/>
    </row>
    <row r="37" spans="1:3" ht="15" customHeight="1">
      <c r="A37" s="17" t="s">
        <v>66</v>
      </c>
      <c r="B37" s="18" t="s">
        <v>67</v>
      </c>
      <c r="C37" s="19">
        <v>1200000</v>
      </c>
    </row>
    <row r="38" spans="1:3" ht="15" customHeight="1">
      <c r="A38" s="17" t="s">
        <v>68</v>
      </c>
      <c r="B38" s="18" t="s">
        <v>69</v>
      </c>
      <c r="C38" s="19"/>
    </row>
    <row r="39" spans="1:3" ht="15" customHeight="1">
      <c r="A39" s="17" t="s">
        <v>70</v>
      </c>
      <c r="B39" s="18" t="s">
        <v>71</v>
      </c>
      <c r="C39" s="19">
        <v>0</v>
      </c>
    </row>
    <row r="40" spans="1:3" ht="15" customHeight="1">
      <c r="A40" s="17" t="s">
        <v>72</v>
      </c>
      <c r="B40" s="18" t="s">
        <v>73</v>
      </c>
      <c r="C40" s="19">
        <v>0</v>
      </c>
    </row>
    <row r="41" spans="1:3" ht="15" customHeight="1">
      <c r="A41" s="17" t="s">
        <v>74</v>
      </c>
      <c r="B41" s="18" t="s">
        <v>75</v>
      </c>
      <c r="C41" s="19"/>
    </row>
    <row r="42" spans="1:3" ht="15" customHeight="1">
      <c r="A42" s="17" t="s">
        <v>76</v>
      </c>
      <c r="B42" s="18" t="s">
        <v>77</v>
      </c>
      <c r="C42" s="19"/>
    </row>
    <row r="43" spans="1:3" ht="15" customHeight="1">
      <c r="A43" s="17" t="s">
        <v>78</v>
      </c>
      <c r="B43" s="18" t="s">
        <v>79</v>
      </c>
      <c r="C43" s="19">
        <v>1000</v>
      </c>
    </row>
    <row r="44" spans="1:3" ht="15" customHeight="1">
      <c r="A44" s="17" t="s">
        <v>80</v>
      </c>
      <c r="B44" s="18" t="s">
        <v>81</v>
      </c>
      <c r="C44" s="19"/>
    </row>
    <row r="45" spans="1:3" ht="15" customHeight="1">
      <c r="A45" s="20" t="s">
        <v>82</v>
      </c>
      <c r="B45" s="21" t="s">
        <v>83</v>
      </c>
      <c r="C45" s="23"/>
    </row>
    <row r="46" spans="1:3" ht="15" customHeight="1">
      <c r="A46" s="11" t="s">
        <v>84</v>
      </c>
      <c r="B46" s="12" t="s">
        <v>85</v>
      </c>
      <c r="C46" s="13">
        <f>SUM(C47:C51)</f>
        <v>0</v>
      </c>
    </row>
    <row r="47" spans="1:3" ht="15" customHeight="1">
      <c r="A47" s="14" t="s">
        <v>86</v>
      </c>
      <c r="B47" s="15" t="s">
        <v>87</v>
      </c>
      <c r="C47" s="16"/>
    </row>
    <row r="48" spans="1:3" ht="15" customHeight="1">
      <c r="A48" s="17" t="s">
        <v>88</v>
      </c>
      <c r="B48" s="18" t="s">
        <v>89</v>
      </c>
      <c r="C48" s="19"/>
    </row>
    <row r="49" spans="1:3" ht="15" customHeight="1">
      <c r="A49" s="17" t="s">
        <v>90</v>
      </c>
      <c r="B49" s="18" t="s">
        <v>91</v>
      </c>
      <c r="C49" s="19"/>
    </row>
    <row r="50" spans="1:3" ht="12" customHeight="1">
      <c r="A50" s="17" t="s">
        <v>92</v>
      </c>
      <c r="B50" s="18" t="s">
        <v>93</v>
      </c>
      <c r="C50" s="19"/>
    </row>
    <row r="51" spans="1:3" ht="12" customHeight="1">
      <c r="A51" s="20" t="s">
        <v>94</v>
      </c>
      <c r="B51" s="21" t="s">
        <v>95</v>
      </c>
      <c r="C51" s="23"/>
    </row>
    <row r="52" spans="1:3" ht="12" customHeight="1">
      <c r="A52" s="11" t="s">
        <v>96</v>
      </c>
      <c r="B52" s="12" t="s">
        <v>97</v>
      </c>
      <c r="C52" s="13">
        <f>SUM(C53:C55)</f>
        <v>0</v>
      </c>
    </row>
    <row r="53" spans="1:3" ht="12" customHeight="1">
      <c r="A53" s="14" t="s">
        <v>98</v>
      </c>
      <c r="B53" s="15" t="s">
        <v>99</v>
      </c>
      <c r="C53" s="16"/>
    </row>
    <row r="54" spans="1:3" ht="12" customHeight="1">
      <c r="A54" s="17" t="s">
        <v>100</v>
      </c>
      <c r="B54" s="18" t="s">
        <v>101</v>
      </c>
      <c r="C54" s="19"/>
    </row>
    <row r="55" spans="1:3" ht="12" customHeight="1">
      <c r="A55" s="17" t="s">
        <v>102</v>
      </c>
      <c r="B55" s="18" t="s">
        <v>103</v>
      </c>
      <c r="C55" s="19"/>
    </row>
    <row r="56" spans="1:3" ht="12" customHeight="1">
      <c r="A56" s="20" t="s">
        <v>104</v>
      </c>
      <c r="B56" s="21" t="s">
        <v>105</v>
      </c>
      <c r="C56" s="23"/>
    </row>
    <row r="57" spans="1:3" ht="12" customHeight="1">
      <c r="A57" s="11" t="s">
        <v>106</v>
      </c>
      <c r="B57" s="22" t="s">
        <v>107</v>
      </c>
      <c r="C57" s="13">
        <f>SUM(C58:C60)</f>
        <v>0</v>
      </c>
    </row>
    <row r="58" spans="1:3" ht="12" customHeight="1">
      <c r="A58" s="14" t="s">
        <v>108</v>
      </c>
      <c r="B58" s="15" t="s">
        <v>109</v>
      </c>
      <c r="C58" s="19"/>
    </row>
    <row r="59" spans="1:3" ht="12" customHeight="1">
      <c r="A59" s="17" t="s">
        <v>110</v>
      </c>
      <c r="B59" s="18" t="s">
        <v>111</v>
      </c>
      <c r="C59" s="19"/>
    </row>
    <row r="60" spans="1:3" ht="12" customHeight="1">
      <c r="A60" s="17" t="s">
        <v>112</v>
      </c>
      <c r="B60" s="18" t="s">
        <v>113</v>
      </c>
      <c r="C60" s="19"/>
    </row>
    <row r="61" spans="1:3" ht="12" customHeight="1">
      <c r="A61" s="20" t="s">
        <v>114</v>
      </c>
      <c r="B61" s="21" t="s">
        <v>115</v>
      </c>
      <c r="C61" s="19"/>
    </row>
    <row r="62" spans="1:3" ht="15" customHeight="1">
      <c r="A62" s="11" t="s">
        <v>116</v>
      </c>
      <c r="B62" s="12" t="s">
        <v>117</v>
      </c>
      <c r="C62" s="13">
        <f>+C7+C14+C21+C28+C35+C46+C52+C57</f>
        <v>20897109</v>
      </c>
    </row>
    <row r="63" spans="1:3" ht="15" customHeight="1">
      <c r="A63" s="25" t="s">
        <v>118</v>
      </c>
      <c r="B63" s="22" t="s">
        <v>119</v>
      </c>
      <c r="C63" s="13">
        <f>SUM(C64:C66)</f>
        <v>0</v>
      </c>
    </row>
    <row r="64" spans="1:3" ht="15" customHeight="1">
      <c r="A64" s="14" t="s">
        <v>120</v>
      </c>
      <c r="B64" s="15" t="s">
        <v>121</v>
      </c>
      <c r="C64" s="19"/>
    </row>
    <row r="65" spans="1:3" ht="15" customHeight="1">
      <c r="A65" s="17" t="s">
        <v>122</v>
      </c>
      <c r="B65" s="18" t="s">
        <v>123</v>
      </c>
      <c r="C65" s="19"/>
    </row>
    <row r="66" spans="1:3" ht="15" customHeight="1">
      <c r="A66" s="20" t="s">
        <v>124</v>
      </c>
      <c r="B66" s="26" t="s">
        <v>125</v>
      </c>
      <c r="C66" s="19"/>
    </row>
    <row r="67" spans="1:3" ht="15" customHeight="1">
      <c r="A67" s="25" t="s">
        <v>126</v>
      </c>
      <c r="B67" s="22" t="s">
        <v>127</v>
      </c>
      <c r="C67" s="13">
        <f>SUM(C68:C71)</f>
        <v>0</v>
      </c>
    </row>
    <row r="68" spans="1:3" ht="15" customHeight="1">
      <c r="A68" s="14" t="s">
        <v>128</v>
      </c>
      <c r="B68" s="15" t="s">
        <v>129</v>
      </c>
      <c r="C68" s="19"/>
    </row>
    <row r="69" spans="1:3" ht="15" customHeight="1">
      <c r="A69" s="17" t="s">
        <v>130</v>
      </c>
      <c r="B69" s="18" t="s">
        <v>131</v>
      </c>
      <c r="C69" s="19"/>
    </row>
    <row r="70" spans="1:3" ht="15" customHeight="1">
      <c r="A70" s="17" t="s">
        <v>132</v>
      </c>
      <c r="B70" s="18" t="s">
        <v>133</v>
      </c>
      <c r="C70" s="19"/>
    </row>
    <row r="71" spans="1:3" ht="15" customHeight="1">
      <c r="A71" s="20" t="s">
        <v>134</v>
      </c>
      <c r="B71" s="21" t="s">
        <v>135</v>
      </c>
      <c r="C71" s="19"/>
    </row>
    <row r="72" spans="1:3" ht="15" customHeight="1">
      <c r="A72" s="25" t="s">
        <v>136</v>
      </c>
      <c r="B72" s="22" t="s">
        <v>137</v>
      </c>
      <c r="C72" s="13">
        <f>SUM(C73:C74)</f>
        <v>16963753</v>
      </c>
    </row>
    <row r="73" spans="1:3" ht="15" customHeight="1">
      <c r="A73" s="14" t="s">
        <v>138</v>
      </c>
      <c r="B73" s="15" t="s">
        <v>139</v>
      </c>
      <c r="C73" s="19">
        <v>16963753</v>
      </c>
    </row>
    <row r="74" spans="1:3" ht="12" customHeight="1">
      <c r="A74" s="20" t="s">
        <v>140</v>
      </c>
      <c r="B74" s="21" t="s">
        <v>141</v>
      </c>
      <c r="C74" s="19"/>
    </row>
    <row r="75" spans="1:3" ht="12" customHeight="1">
      <c r="A75" s="25" t="s">
        <v>142</v>
      </c>
      <c r="B75" s="22" t="s">
        <v>143</v>
      </c>
      <c r="C75" s="13">
        <f>SUM(C76:C78)</f>
        <v>0</v>
      </c>
    </row>
    <row r="76" spans="1:3" ht="12" customHeight="1">
      <c r="A76" s="14" t="s">
        <v>144</v>
      </c>
      <c r="B76" s="15" t="s">
        <v>145</v>
      </c>
      <c r="C76" s="19"/>
    </row>
    <row r="77" spans="1:3" ht="12" customHeight="1">
      <c r="A77" s="17" t="s">
        <v>146</v>
      </c>
      <c r="B77" s="18" t="s">
        <v>147</v>
      </c>
      <c r="C77" s="19"/>
    </row>
    <row r="78" spans="1:3" ht="12" customHeight="1">
      <c r="A78" s="20" t="s">
        <v>148</v>
      </c>
      <c r="B78" s="21" t="s">
        <v>149</v>
      </c>
      <c r="C78" s="19"/>
    </row>
    <row r="79" spans="1:3" ht="12" customHeight="1">
      <c r="A79" s="25" t="s">
        <v>150</v>
      </c>
      <c r="B79" s="22" t="s">
        <v>151</v>
      </c>
      <c r="C79" s="13">
        <f>SUM(C80:C83)</f>
        <v>0</v>
      </c>
    </row>
    <row r="80" spans="1:3" ht="12" customHeight="1">
      <c r="A80" s="27" t="s">
        <v>152</v>
      </c>
      <c r="B80" s="15" t="s">
        <v>153</v>
      </c>
      <c r="C80" s="19"/>
    </row>
    <row r="81" spans="1:3" ht="12" customHeight="1">
      <c r="A81" s="28" t="s">
        <v>154</v>
      </c>
      <c r="B81" s="18" t="s">
        <v>155</v>
      </c>
      <c r="C81" s="19"/>
    </row>
    <row r="82" spans="1:3" ht="12" customHeight="1">
      <c r="A82" s="28" t="s">
        <v>156</v>
      </c>
      <c r="B82" s="18" t="s">
        <v>157</v>
      </c>
      <c r="C82" s="19"/>
    </row>
    <row r="83" spans="1:3" ht="12" customHeight="1">
      <c r="A83" s="29" t="s">
        <v>158</v>
      </c>
      <c r="B83" s="21" t="s">
        <v>159</v>
      </c>
      <c r="C83" s="19"/>
    </row>
    <row r="84" spans="1:3" ht="12" customHeight="1">
      <c r="A84" s="25" t="s">
        <v>160</v>
      </c>
      <c r="B84" s="22" t="s">
        <v>161</v>
      </c>
      <c r="C84" s="30"/>
    </row>
    <row r="85" spans="1:3" ht="15" customHeight="1">
      <c r="A85" s="25" t="s">
        <v>162</v>
      </c>
      <c r="B85" s="31" t="s">
        <v>163</v>
      </c>
      <c r="C85" s="13">
        <f>+C63+C67+C72+C75+C79+C84</f>
        <v>16963753</v>
      </c>
    </row>
    <row r="86" spans="1:3" ht="15" customHeight="1">
      <c r="A86" s="32" t="s">
        <v>164</v>
      </c>
      <c r="B86" s="33" t="s">
        <v>165</v>
      </c>
      <c r="C86" s="13">
        <f>+C62+C85</f>
        <v>37860862</v>
      </c>
    </row>
    <row r="87" spans="1:3" ht="15" customHeight="1">
      <c r="A87" s="34"/>
      <c r="B87" s="34"/>
      <c r="C87" s="35"/>
    </row>
    <row r="88" spans="1:3" ht="15" customHeight="1">
      <c r="A88" s="34"/>
      <c r="B88" s="34"/>
      <c r="C88" s="35"/>
    </row>
    <row r="89" spans="1:3" ht="15" customHeight="1">
      <c r="A89" s="34"/>
      <c r="B89" s="34"/>
      <c r="C89" s="35"/>
    </row>
    <row r="90" spans="1:3" ht="15" customHeight="1">
      <c r="A90" s="34"/>
      <c r="B90" s="34"/>
      <c r="C90" s="35"/>
    </row>
    <row r="91" spans="1:3" ht="15" customHeight="1">
      <c r="A91" s="34"/>
      <c r="B91" s="34"/>
      <c r="C91" s="35"/>
    </row>
    <row r="92" spans="1:3" ht="15" customHeight="1">
      <c r="A92" s="34"/>
      <c r="B92" s="34"/>
      <c r="C92" s="35"/>
    </row>
    <row r="93" spans="1:3" ht="15" customHeight="1">
      <c r="A93" s="34"/>
      <c r="B93" s="34"/>
      <c r="C93" s="35"/>
    </row>
    <row r="94" spans="1:3" ht="15" customHeight="1">
      <c r="A94" s="34"/>
      <c r="B94" s="34"/>
      <c r="C94" s="35"/>
    </row>
    <row r="95" spans="1:3" ht="15" customHeight="1">
      <c r="A95" s="34"/>
      <c r="B95" s="34"/>
      <c r="C95" s="35"/>
    </row>
    <row r="96" spans="1:3" ht="15" customHeight="1">
      <c r="A96" s="34"/>
      <c r="B96" s="34"/>
      <c r="C96" s="35"/>
    </row>
    <row r="97" spans="1:3" ht="15" customHeight="1">
      <c r="A97" s="34"/>
      <c r="B97" s="34"/>
      <c r="C97" s="35"/>
    </row>
    <row r="98" spans="1:3" ht="15" customHeight="1">
      <c r="A98" s="34"/>
      <c r="B98" s="34"/>
      <c r="C98" s="35"/>
    </row>
    <row r="99" spans="1:3" ht="15" customHeight="1">
      <c r="A99" s="34"/>
      <c r="B99" s="34"/>
      <c r="C99" s="35"/>
    </row>
    <row r="100" spans="1:3" ht="15" customHeight="1">
      <c r="A100" s="34"/>
      <c r="B100" s="34"/>
      <c r="C100" s="35"/>
    </row>
    <row r="101" spans="1:3" ht="15" customHeight="1">
      <c r="A101" s="34"/>
      <c r="B101" s="34"/>
      <c r="C101" s="35"/>
    </row>
    <row r="102" spans="1:3" ht="15" customHeight="1">
      <c r="A102" s="34"/>
      <c r="B102" s="34"/>
      <c r="C102" s="35"/>
    </row>
    <row r="103" spans="1:3" ht="15" customHeight="1">
      <c r="A103" s="34"/>
      <c r="B103" s="34"/>
      <c r="C103" s="35"/>
    </row>
    <row r="104" spans="1:3" ht="15" customHeight="1">
      <c r="A104" s="34"/>
      <c r="B104" s="34"/>
      <c r="C104" s="35"/>
    </row>
    <row r="105" spans="1:3" ht="15" customHeight="1">
      <c r="A105" s="34"/>
      <c r="B105" s="34"/>
      <c r="C105" s="35"/>
    </row>
    <row r="106" spans="1:3" ht="15" customHeight="1">
      <c r="A106" s="34"/>
      <c r="B106" s="34"/>
      <c r="C106" s="35"/>
    </row>
    <row r="107" spans="1:3" ht="15" customHeight="1">
      <c r="A107" s="34"/>
      <c r="B107" s="34"/>
      <c r="C107" s="35"/>
    </row>
    <row r="108" spans="1:3" ht="15" customHeight="1">
      <c r="A108" s="34"/>
      <c r="B108" s="34"/>
      <c r="C108" s="35"/>
    </row>
    <row r="109" spans="1:3" ht="15" customHeight="1">
      <c r="A109" s="34"/>
      <c r="B109" s="34"/>
      <c r="C109" s="35"/>
    </row>
    <row r="110" spans="1:3" ht="15" customHeight="1">
      <c r="A110" s="34"/>
      <c r="B110" s="34"/>
      <c r="C110" s="35"/>
    </row>
    <row r="111" spans="1:3" ht="20.100000000000001" customHeight="1">
      <c r="A111" s="36"/>
      <c r="B111" t="s">
        <v>368</v>
      </c>
      <c r="C111" s="37"/>
    </row>
    <row r="112" spans="1:3" ht="20.100000000000001" customHeight="1">
      <c r="A112" s="221" t="s">
        <v>166</v>
      </c>
      <c r="B112" s="221"/>
      <c r="C112" s="221"/>
    </row>
    <row r="113" spans="1:3" ht="20.100000000000001" customHeight="1">
      <c r="A113" s="223"/>
      <c r="B113" s="223"/>
      <c r="C113" s="38" t="s">
        <v>2</v>
      </c>
    </row>
    <row r="114" spans="1:3" ht="24.75" customHeight="1">
      <c r="A114" s="5" t="s">
        <v>3</v>
      </c>
      <c r="B114" s="6" t="s">
        <v>167</v>
      </c>
      <c r="C114" s="7" t="s">
        <v>5</v>
      </c>
    </row>
    <row r="115" spans="1:3" ht="15" customHeight="1">
      <c r="A115" s="39">
        <v>1</v>
      </c>
      <c r="B115" s="40">
        <v>2</v>
      </c>
      <c r="C115" s="41">
        <v>3</v>
      </c>
    </row>
    <row r="116" spans="1:3" ht="15" customHeight="1">
      <c r="A116" s="42" t="s">
        <v>6</v>
      </c>
      <c r="B116" s="43" t="s">
        <v>168</v>
      </c>
      <c r="C116" s="44">
        <f>SUM(C117:C121)</f>
        <v>26714266</v>
      </c>
    </row>
    <row r="117" spans="1:3" ht="15" customHeight="1">
      <c r="A117" s="45" t="s">
        <v>8</v>
      </c>
      <c r="B117" s="46" t="s">
        <v>169</v>
      </c>
      <c r="C117" s="47">
        <v>12790700</v>
      </c>
    </row>
    <row r="118" spans="1:3" ht="15" customHeight="1">
      <c r="A118" s="17" t="s">
        <v>10</v>
      </c>
      <c r="B118" s="48" t="s">
        <v>170</v>
      </c>
      <c r="C118" s="19">
        <v>1650000</v>
      </c>
    </row>
    <row r="119" spans="1:3" ht="15" customHeight="1">
      <c r="A119" s="17" t="s">
        <v>12</v>
      </c>
      <c r="B119" s="48" t="s">
        <v>171</v>
      </c>
      <c r="C119" s="23">
        <v>9013000</v>
      </c>
    </row>
    <row r="120" spans="1:3" ht="15" customHeight="1">
      <c r="A120" s="17" t="s">
        <v>14</v>
      </c>
      <c r="B120" s="49" t="s">
        <v>172</v>
      </c>
      <c r="C120" s="23">
        <v>2042566</v>
      </c>
    </row>
    <row r="121" spans="1:3" ht="15" customHeight="1">
      <c r="A121" s="17" t="s">
        <v>173</v>
      </c>
      <c r="B121" s="50" t="s">
        <v>174</v>
      </c>
      <c r="C121" s="23">
        <v>1218000</v>
      </c>
    </row>
    <row r="122" spans="1:3" ht="15" customHeight="1">
      <c r="A122" s="17" t="s">
        <v>18</v>
      </c>
      <c r="B122" s="48" t="s">
        <v>175</v>
      </c>
      <c r="C122" s="23">
        <v>0</v>
      </c>
    </row>
    <row r="123" spans="1:3" ht="15" customHeight="1">
      <c r="A123" s="17" t="s">
        <v>176</v>
      </c>
      <c r="B123" s="51" t="s">
        <v>177</v>
      </c>
      <c r="C123" s="23"/>
    </row>
    <row r="124" spans="1:3" ht="15" customHeight="1">
      <c r="A124" s="17" t="s">
        <v>178</v>
      </c>
      <c r="B124" s="52" t="s">
        <v>179</v>
      </c>
      <c r="C124" s="23"/>
    </row>
    <row r="125" spans="1:3" ht="15" customHeight="1">
      <c r="A125" s="17" t="s">
        <v>180</v>
      </c>
      <c r="B125" s="52" t="s">
        <v>181</v>
      </c>
      <c r="C125" s="23"/>
    </row>
    <row r="126" spans="1:3" ht="15" customHeight="1">
      <c r="A126" s="17" t="s">
        <v>182</v>
      </c>
      <c r="B126" s="51" t="s">
        <v>183</v>
      </c>
      <c r="C126" s="23">
        <v>1218000</v>
      </c>
    </row>
    <row r="127" spans="1:3" ht="15" customHeight="1">
      <c r="A127" s="17" t="s">
        <v>184</v>
      </c>
      <c r="B127" s="51" t="s">
        <v>185</v>
      </c>
      <c r="C127" s="23"/>
    </row>
    <row r="128" spans="1:3" ht="15" customHeight="1">
      <c r="A128" s="17" t="s">
        <v>186</v>
      </c>
      <c r="B128" s="52" t="s">
        <v>187</v>
      </c>
      <c r="C128" s="23"/>
    </row>
    <row r="129" spans="1:3" ht="15" customHeight="1">
      <c r="A129" s="53" t="s">
        <v>188</v>
      </c>
      <c r="B129" s="54" t="s">
        <v>189</v>
      </c>
      <c r="C129" s="23"/>
    </row>
    <row r="130" spans="1:3" ht="15" customHeight="1">
      <c r="A130" s="17" t="s">
        <v>190</v>
      </c>
      <c r="B130" s="54" t="s">
        <v>191</v>
      </c>
      <c r="C130" s="23"/>
    </row>
    <row r="131" spans="1:3" ht="15" customHeight="1">
      <c r="A131" s="55" t="s">
        <v>192</v>
      </c>
      <c r="B131" s="56" t="s">
        <v>193</v>
      </c>
      <c r="C131" s="57"/>
    </row>
    <row r="132" spans="1:3" ht="15" customHeight="1">
      <c r="A132" s="11" t="s">
        <v>20</v>
      </c>
      <c r="B132" s="58" t="s">
        <v>194</v>
      </c>
      <c r="C132" s="13">
        <f>+C133+C135+C137</f>
        <v>10448940</v>
      </c>
    </row>
    <row r="133" spans="1:3" ht="11.1" customHeight="1">
      <c r="A133" s="14" t="s">
        <v>22</v>
      </c>
      <c r="B133" s="48" t="s">
        <v>195</v>
      </c>
      <c r="C133" s="16">
        <v>106000</v>
      </c>
    </row>
    <row r="134" spans="1:3" ht="11.1" customHeight="1">
      <c r="A134" s="14" t="s">
        <v>24</v>
      </c>
      <c r="B134" s="59" t="s">
        <v>196</v>
      </c>
      <c r="C134" s="16"/>
    </row>
    <row r="135" spans="1:3" ht="11.1" customHeight="1">
      <c r="A135" s="14" t="s">
        <v>26</v>
      </c>
      <c r="B135" s="59" t="s">
        <v>197</v>
      </c>
      <c r="C135" s="19">
        <v>10342940</v>
      </c>
    </row>
    <row r="136" spans="1:3" ht="11.1" customHeight="1">
      <c r="A136" s="14" t="s">
        <v>28</v>
      </c>
      <c r="B136" s="59" t="s">
        <v>198</v>
      </c>
      <c r="C136" s="60"/>
    </row>
    <row r="137" spans="1:3" ht="11.1" customHeight="1">
      <c r="A137" s="14" t="s">
        <v>30</v>
      </c>
      <c r="B137" s="61" t="s">
        <v>199</v>
      </c>
      <c r="C137" s="60"/>
    </row>
    <row r="138" spans="1:3" ht="11.1" customHeight="1">
      <c r="A138" s="14" t="s">
        <v>32</v>
      </c>
      <c r="B138" s="62" t="s">
        <v>200</v>
      </c>
      <c r="C138" s="60"/>
    </row>
    <row r="139" spans="1:3" ht="11.1" customHeight="1">
      <c r="A139" s="14" t="s">
        <v>201</v>
      </c>
      <c r="B139" s="63" t="s">
        <v>202</v>
      </c>
      <c r="C139" s="60"/>
    </row>
    <row r="140" spans="1:3" ht="11.1" customHeight="1">
      <c r="A140" s="14" t="s">
        <v>203</v>
      </c>
      <c r="B140" s="64" t="s">
        <v>181</v>
      </c>
      <c r="C140" s="60"/>
    </row>
    <row r="141" spans="1:3" ht="11.1" customHeight="1">
      <c r="A141" s="14" t="s">
        <v>204</v>
      </c>
      <c r="B141" s="64" t="s">
        <v>205</v>
      </c>
      <c r="C141" s="60"/>
    </row>
    <row r="142" spans="1:3" ht="11.1" customHeight="1">
      <c r="A142" s="14" t="s">
        <v>206</v>
      </c>
      <c r="B142" s="64" t="s">
        <v>207</v>
      </c>
      <c r="C142" s="60"/>
    </row>
    <row r="143" spans="1:3" ht="11.1" customHeight="1">
      <c r="A143" s="14" t="s">
        <v>208</v>
      </c>
      <c r="B143" s="64" t="s">
        <v>187</v>
      </c>
      <c r="C143" s="60"/>
    </row>
    <row r="144" spans="1:3" ht="11.1" customHeight="1">
      <c r="A144" s="14" t="s">
        <v>209</v>
      </c>
      <c r="B144" s="64" t="s">
        <v>210</v>
      </c>
      <c r="C144" s="60"/>
    </row>
    <row r="145" spans="1:3" ht="11.1" customHeight="1">
      <c r="A145" s="53" t="s">
        <v>211</v>
      </c>
      <c r="B145" s="64" t="s">
        <v>212</v>
      </c>
      <c r="C145" s="65"/>
    </row>
    <row r="146" spans="1:3" ht="15" customHeight="1">
      <c r="A146" s="11" t="s">
        <v>34</v>
      </c>
      <c r="B146" s="12" t="s">
        <v>213</v>
      </c>
      <c r="C146" s="13">
        <f>+C147+C148</f>
        <v>29528</v>
      </c>
    </row>
    <row r="147" spans="1:3" ht="15" customHeight="1">
      <c r="A147" s="14" t="s">
        <v>36</v>
      </c>
      <c r="B147" s="66" t="s">
        <v>214</v>
      </c>
      <c r="C147" s="16">
        <v>29528</v>
      </c>
    </row>
    <row r="148" spans="1:3" ht="15" customHeight="1">
      <c r="A148" s="20" t="s">
        <v>38</v>
      </c>
      <c r="B148" s="59" t="s">
        <v>215</v>
      </c>
      <c r="C148" s="23"/>
    </row>
    <row r="149" spans="1:3" ht="15" customHeight="1">
      <c r="A149" s="11" t="s">
        <v>48</v>
      </c>
      <c r="B149" s="12" t="s">
        <v>216</v>
      </c>
      <c r="C149" s="13">
        <f>+C116+C132+C146</f>
        <v>37192734</v>
      </c>
    </row>
    <row r="150" spans="1:3" ht="15" customHeight="1">
      <c r="A150" s="11" t="s">
        <v>62</v>
      </c>
      <c r="B150" s="12" t="s">
        <v>217</v>
      </c>
      <c r="C150" s="13">
        <f>+C151+C152+C153</f>
        <v>0</v>
      </c>
    </row>
    <row r="151" spans="1:3" ht="11.1" customHeight="1">
      <c r="A151" s="14" t="s">
        <v>64</v>
      </c>
      <c r="B151" s="66" t="s">
        <v>218</v>
      </c>
      <c r="C151" s="60"/>
    </row>
    <row r="152" spans="1:3" ht="11.1" customHeight="1">
      <c r="A152" s="14" t="s">
        <v>66</v>
      </c>
      <c r="B152" s="66" t="s">
        <v>219</v>
      </c>
      <c r="C152" s="60"/>
    </row>
    <row r="153" spans="1:3" ht="11.1" customHeight="1">
      <c r="A153" s="53" t="s">
        <v>68</v>
      </c>
      <c r="B153" s="67" t="s">
        <v>220</v>
      </c>
      <c r="C153" s="60"/>
    </row>
    <row r="154" spans="1:3" ht="11.1" customHeight="1">
      <c r="A154" s="11" t="s">
        <v>84</v>
      </c>
      <c r="B154" s="12" t="s">
        <v>221</v>
      </c>
      <c r="C154" s="13">
        <f>+C155+C156+C157+C158</f>
        <v>0</v>
      </c>
    </row>
    <row r="155" spans="1:3" ht="11.1" customHeight="1">
      <c r="A155" s="14" t="s">
        <v>86</v>
      </c>
      <c r="B155" s="66" t="s">
        <v>222</v>
      </c>
      <c r="C155" s="60"/>
    </row>
    <row r="156" spans="1:3" ht="11.1" customHeight="1">
      <c r="A156" s="14" t="s">
        <v>88</v>
      </c>
      <c r="B156" s="66" t="s">
        <v>223</v>
      </c>
      <c r="C156" s="60"/>
    </row>
    <row r="157" spans="1:3" ht="11.1" customHeight="1">
      <c r="A157" s="14" t="s">
        <v>90</v>
      </c>
      <c r="B157" s="66" t="s">
        <v>224</v>
      </c>
      <c r="C157" s="60"/>
    </row>
    <row r="158" spans="1:3" ht="11.1" customHeight="1">
      <c r="A158" s="53" t="s">
        <v>92</v>
      </c>
      <c r="B158" s="67" t="s">
        <v>225</v>
      </c>
      <c r="C158" s="60"/>
    </row>
    <row r="159" spans="1:3" ht="11.1" customHeight="1">
      <c r="A159" s="11" t="s">
        <v>96</v>
      </c>
      <c r="B159" s="12" t="s">
        <v>226</v>
      </c>
      <c r="C159" s="13">
        <f>+C160+C161+C162+C163</f>
        <v>668128</v>
      </c>
    </row>
    <row r="160" spans="1:3" ht="11.1" customHeight="1">
      <c r="A160" s="14" t="s">
        <v>98</v>
      </c>
      <c r="B160" s="66" t="s">
        <v>227</v>
      </c>
      <c r="C160" s="60"/>
    </row>
    <row r="161" spans="1:3" ht="11.1" customHeight="1">
      <c r="A161" s="14" t="s">
        <v>100</v>
      </c>
      <c r="B161" s="66" t="s">
        <v>228</v>
      </c>
      <c r="C161" s="60">
        <v>668128</v>
      </c>
    </row>
    <row r="162" spans="1:3" ht="11.1" customHeight="1">
      <c r="A162" s="14" t="s">
        <v>102</v>
      </c>
      <c r="B162" s="66" t="s">
        <v>229</v>
      </c>
      <c r="C162" s="60"/>
    </row>
    <row r="163" spans="1:3" ht="11.1" customHeight="1">
      <c r="A163" s="53" t="s">
        <v>104</v>
      </c>
      <c r="B163" s="67" t="s">
        <v>230</v>
      </c>
      <c r="C163" s="60"/>
    </row>
    <row r="164" spans="1:3" ht="11.1" customHeight="1">
      <c r="A164" s="11" t="s">
        <v>106</v>
      </c>
      <c r="B164" s="12" t="s">
        <v>231</v>
      </c>
      <c r="C164" s="68">
        <f>+C165+C166+C167+C168</f>
        <v>0</v>
      </c>
    </row>
    <row r="165" spans="1:3" ht="11.1" customHeight="1">
      <c r="A165" s="14" t="s">
        <v>108</v>
      </c>
      <c r="B165" s="66" t="s">
        <v>232</v>
      </c>
      <c r="C165" s="60"/>
    </row>
    <row r="166" spans="1:3" ht="11.1" customHeight="1">
      <c r="A166" s="14" t="s">
        <v>110</v>
      </c>
      <c r="B166" s="66" t="s">
        <v>233</v>
      </c>
      <c r="C166" s="60"/>
    </row>
    <row r="167" spans="1:3" ht="11.1" customHeight="1">
      <c r="A167" s="14" t="s">
        <v>112</v>
      </c>
      <c r="B167" s="66" t="s">
        <v>234</v>
      </c>
      <c r="C167" s="60"/>
    </row>
    <row r="168" spans="1:3" ht="11.1" customHeight="1">
      <c r="A168" s="14" t="s">
        <v>114</v>
      </c>
      <c r="B168" s="66" t="s">
        <v>235</v>
      </c>
      <c r="C168" s="60"/>
    </row>
    <row r="169" spans="1:3" ht="11.1" customHeight="1">
      <c r="A169" s="11" t="s">
        <v>116</v>
      </c>
      <c r="B169" s="12" t="s">
        <v>236</v>
      </c>
      <c r="C169" s="69">
        <v>668128</v>
      </c>
    </row>
    <row r="170" spans="1:3" ht="15" customHeight="1">
      <c r="A170" s="70" t="s">
        <v>118</v>
      </c>
      <c r="B170" s="71" t="s">
        <v>237</v>
      </c>
      <c r="C170" s="69">
        <f>+C149+C169</f>
        <v>37860862</v>
      </c>
    </row>
    <row r="171" spans="1:3" ht="20.100000000000001" customHeight="1"/>
  </sheetData>
  <mergeCells count="4">
    <mergeCell ref="A3:C3"/>
    <mergeCell ref="A4:B4"/>
    <mergeCell ref="A112:C112"/>
    <mergeCell ref="A113:B113"/>
  </mergeCells>
  <phoneticPr fontId="18" type="noConversion"/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tabSelected="1" topLeftCell="A2" zoomScaleNormal="100" workbookViewId="0">
      <selection activeCell="B3" sqref="B3:E3"/>
    </sheetView>
  </sheetViews>
  <sheetFormatPr defaultColWidth="8.85546875"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370</v>
      </c>
    </row>
    <row r="3" spans="1:5" ht="30" customHeight="1">
      <c r="A3" s="72"/>
      <c r="B3" s="224" t="s">
        <v>238</v>
      </c>
      <c r="C3" s="224"/>
      <c r="D3" s="224"/>
      <c r="E3" s="224"/>
    </row>
    <row r="4" spans="1:5" ht="20.100000000000001" customHeight="1">
      <c r="A4" s="72"/>
      <c r="B4" s="73"/>
      <c r="C4" s="72"/>
      <c r="D4" s="72"/>
      <c r="E4" s="74" t="s">
        <v>239</v>
      </c>
    </row>
    <row r="5" spans="1:5" ht="20.100000000000001" customHeight="1">
      <c r="A5" s="225" t="s">
        <v>3</v>
      </c>
      <c r="B5" s="226" t="s">
        <v>240</v>
      </c>
      <c r="C5" s="226"/>
      <c r="D5" s="225" t="s">
        <v>241</v>
      </c>
      <c r="E5" s="225"/>
    </row>
    <row r="6" spans="1:5" ht="20.100000000000001" customHeight="1">
      <c r="A6" s="225"/>
      <c r="B6" s="2" t="s">
        <v>242</v>
      </c>
      <c r="C6" s="75" t="s">
        <v>5</v>
      </c>
      <c r="D6" s="2" t="s">
        <v>242</v>
      </c>
      <c r="E6" s="76" t="s">
        <v>5</v>
      </c>
    </row>
    <row r="7" spans="1:5" ht="20.100000000000001" customHeight="1">
      <c r="A7" s="77">
        <v>1</v>
      </c>
      <c r="B7" s="78">
        <v>2</v>
      </c>
      <c r="C7" s="79" t="s">
        <v>34</v>
      </c>
      <c r="D7" s="78" t="s">
        <v>48</v>
      </c>
      <c r="E7" s="80" t="s">
        <v>62</v>
      </c>
    </row>
    <row r="8" spans="1:5" ht="20.100000000000001" customHeight="1">
      <c r="A8" s="81" t="s">
        <v>6</v>
      </c>
      <c r="B8" s="82" t="s">
        <v>243</v>
      </c>
      <c r="C8" s="83">
        <v>18076109</v>
      </c>
      <c r="D8" s="82" t="s">
        <v>244</v>
      </c>
      <c r="E8" s="84">
        <v>12790700</v>
      </c>
    </row>
    <row r="9" spans="1:5" ht="20.100000000000001" customHeight="1">
      <c r="A9" s="85" t="s">
        <v>20</v>
      </c>
      <c r="B9" s="86" t="s">
        <v>245</v>
      </c>
      <c r="C9" s="87"/>
      <c r="D9" s="86" t="s">
        <v>170</v>
      </c>
      <c r="E9" s="88">
        <v>1650000</v>
      </c>
    </row>
    <row r="10" spans="1:5" ht="20.100000000000001" customHeight="1">
      <c r="A10" s="85" t="s">
        <v>34</v>
      </c>
      <c r="B10" s="86" t="s">
        <v>246</v>
      </c>
      <c r="C10" s="87"/>
      <c r="D10" s="86" t="s">
        <v>247</v>
      </c>
      <c r="E10" s="88">
        <v>9013000</v>
      </c>
    </row>
    <row r="11" spans="1:5" ht="20.100000000000001" customHeight="1">
      <c r="A11" s="85" t="s">
        <v>48</v>
      </c>
      <c r="B11" s="86" t="s">
        <v>248</v>
      </c>
      <c r="C11" s="87">
        <v>1620000</v>
      </c>
      <c r="D11" s="86" t="s">
        <v>172</v>
      </c>
      <c r="E11" s="88">
        <v>2042566</v>
      </c>
    </row>
    <row r="12" spans="1:5" ht="20.100000000000001" customHeight="1">
      <c r="A12" s="85" t="s">
        <v>62</v>
      </c>
      <c r="B12" s="89" t="s">
        <v>249</v>
      </c>
      <c r="C12" s="87"/>
      <c r="D12" s="86" t="s">
        <v>174</v>
      </c>
      <c r="E12" s="88">
        <v>1218000</v>
      </c>
    </row>
    <row r="13" spans="1:5" ht="20.100000000000001" customHeight="1">
      <c r="A13" s="85" t="s">
        <v>84</v>
      </c>
      <c r="B13" s="86" t="s">
        <v>250</v>
      </c>
      <c r="C13" s="90"/>
      <c r="D13" s="86" t="s">
        <v>251</v>
      </c>
      <c r="E13" s="88">
        <v>29528</v>
      </c>
    </row>
    <row r="14" spans="1:5" ht="20.100000000000001" customHeight="1">
      <c r="A14" s="85" t="s">
        <v>96</v>
      </c>
      <c r="B14" s="86" t="s">
        <v>83</v>
      </c>
      <c r="C14" s="87">
        <v>1201000</v>
      </c>
      <c r="D14" s="91"/>
      <c r="E14" s="88"/>
    </row>
    <row r="15" spans="1:5" ht="15" customHeight="1">
      <c r="A15" s="85" t="s">
        <v>106</v>
      </c>
      <c r="B15" s="91"/>
      <c r="C15" s="87"/>
      <c r="D15" s="91"/>
      <c r="E15" s="88"/>
    </row>
    <row r="16" spans="1:5" ht="15" customHeight="1">
      <c r="A16" s="85" t="s">
        <v>116</v>
      </c>
      <c r="B16" s="92"/>
      <c r="C16" s="90"/>
      <c r="D16" s="91"/>
      <c r="E16" s="88"/>
    </row>
    <row r="17" spans="1:5" ht="15" customHeight="1">
      <c r="A17" s="85" t="s">
        <v>118</v>
      </c>
      <c r="B17" s="91"/>
      <c r="C17" s="87"/>
      <c r="D17" s="91"/>
      <c r="E17" s="88"/>
    </row>
    <row r="18" spans="1:5" ht="15" customHeight="1">
      <c r="A18" s="85" t="s">
        <v>126</v>
      </c>
      <c r="B18" s="91"/>
      <c r="C18" s="87"/>
      <c r="D18" s="91"/>
      <c r="E18" s="88"/>
    </row>
    <row r="19" spans="1:5" ht="15" customHeight="1">
      <c r="A19" s="85" t="s">
        <v>136</v>
      </c>
      <c r="B19" s="93"/>
      <c r="C19" s="94"/>
      <c r="D19" s="91"/>
      <c r="E19" s="95"/>
    </row>
    <row r="20" spans="1:5" ht="20.100000000000001" customHeight="1">
      <c r="A20" s="96" t="s">
        <v>142</v>
      </c>
      <c r="B20" s="97" t="s">
        <v>252</v>
      </c>
      <c r="C20" s="98">
        <f>+C8+C9+C11+C12+C14+C15+C16+C17+C18+C19</f>
        <v>20897109</v>
      </c>
      <c r="D20" s="97" t="s">
        <v>253</v>
      </c>
      <c r="E20" s="99">
        <f>SUM(E8:E19)</f>
        <v>26743794</v>
      </c>
    </row>
    <row r="21" spans="1:5" ht="20.100000000000001" customHeight="1">
      <c r="A21" s="100" t="s">
        <v>150</v>
      </c>
      <c r="B21" s="101" t="s">
        <v>254</v>
      </c>
      <c r="C21" s="102">
        <v>16963753</v>
      </c>
      <c r="D21" s="86" t="s">
        <v>255</v>
      </c>
      <c r="E21" s="103"/>
    </row>
    <row r="22" spans="1:5" ht="20.100000000000001" customHeight="1">
      <c r="A22" s="104" t="s">
        <v>160</v>
      </c>
      <c r="B22" s="86" t="s">
        <v>256</v>
      </c>
      <c r="C22" s="87">
        <v>16963753</v>
      </c>
      <c r="D22" s="86" t="s">
        <v>257</v>
      </c>
      <c r="E22" s="88"/>
    </row>
    <row r="23" spans="1:5" ht="20.100000000000001" customHeight="1">
      <c r="A23" s="104" t="s">
        <v>162</v>
      </c>
      <c r="B23" s="86" t="s">
        <v>258</v>
      </c>
      <c r="C23" s="87"/>
      <c r="D23" s="86" t="s">
        <v>259</v>
      </c>
      <c r="E23" s="88"/>
    </row>
    <row r="24" spans="1:5" ht="20.100000000000001" customHeight="1">
      <c r="A24" s="104" t="s">
        <v>164</v>
      </c>
      <c r="B24" s="86" t="s">
        <v>260</v>
      </c>
      <c r="C24" s="87"/>
      <c r="D24" s="86" t="s">
        <v>261</v>
      </c>
      <c r="E24" s="88"/>
    </row>
    <row r="25" spans="1:5" ht="20.100000000000001" customHeight="1">
      <c r="A25" s="104" t="s">
        <v>262</v>
      </c>
      <c r="B25" s="86" t="s">
        <v>263</v>
      </c>
      <c r="C25" s="87"/>
      <c r="D25" s="101" t="s">
        <v>264</v>
      </c>
      <c r="E25" s="88"/>
    </row>
    <row r="26" spans="1:5" ht="20.100000000000001" customHeight="1">
      <c r="A26" s="104" t="s">
        <v>265</v>
      </c>
      <c r="B26" s="86" t="s">
        <v>266</v>
      </c>
      <c r="C26" s="105">
        <f>+C27+C28</f>
        <v>0</v>
      </c>
      <c r="D26" s="86" t="s">
        <v>267</v>
      </c>
      <c r="E26" s="88"/>
    </row>
    <row r="27" spans="1:5" ht="20.100000000000001" customHeight="1">
      <c r="A27" s="100" t="s">
        <v>268</v>
      </c>
      <c r="B27" s="101" t="s">
        <v>269</v>
      </c>
      <c r="C27" s="106"/>
      <c r="D27" s="82" t="s">
        <v>228</v>
      </c>
      <c r="E27" s="103">
        <v>668128</v>
      </c>
    </row>
    <row r="28" spans="1:5" ht="20.100000000000001" customHeight="1">
      <c r="A28" s="104" t="s">
        <v>270</v>
      </c>
      <c r="B28" s="86" t="s">
        <v>271</v>
      </c>
      <c r="C28" s="87"/>
      <c r="D28" s="91" t="s">
        <v>272</v>
      </c>
      <c r="E28" s="88">
        <v>0</v>
      </c>
    </row>
    <row r="29" spans="1:5" ht="20.100000000000001" customHeight="1">
      <c r="A29" s="96" t="s">
        <v>273</v>
      </c>
      <c r="B29" s="97" t="s">
        <v>274</v>
      </c>
      <c r="C29" s="98">
        <f>+C21+C26</f>
        <v>16963753</v>
      </c>
      <c r="D29" s="97" t="s">
        <v>275</v>
      </c>
      <c r="E29" s="99">
        <f>SUM(E21:E28)</f>
        <v>668128</v>
      </c>
    </row>
    <row r="30" spans="1:5" ht="20.100000000000001" customHeight="1">
      <c r="A30" s="96" t="s">
        <v>276</v>
      </c>
      <c r="B30" s="107" t="s">
        <v>277</v>
      </c>
      <c r="C30" s="108">
        <f>+C20+C29</f>
        <v>37860862</v>
      </c>
      <c r="D30" s="107" t="s">
        <v>278</v>
      </c>
      <c r="E30" s="108">
        <f>+E20+E29</f>
        <v>27411922</v>
      </c>
    </row>
    <row r="31" spans="1:5" ht="20.100000000000001" customHeight="1">
      <c r="A31" s="96" t="s">
        <v>279</v>
      </c>
      <c r="B31" s="107" t="s">
        <v>280</v>
      </c>
      <c r="C31" s="108"/>
      <c r="D31" s="107" t="s">
        <v>281</v>
      </c>
      <c r="E31" s="108"/>
    </row>
    <row r="32" spans="1:5" ht="20.100000000000001" customHeight="1">
      <c r="A32" s="96" t="s">
        <v>282</v>
      </c>
      <c r="B32" s="107" t="s">
        <v>283</v>
      </c>
      <c r="C32" s="108" t="str">
        <f>IF(C20+C21-E30&lt;0,E30-(C20+C21),"-")</f>
        <v>-</v>
      </c>
      <c r="D32" s="107" t="s">
        <v>284</v>
      </c>
      <c r="E32" s="108"/>
    </row>
  </sheetData>
  <mergeCells count="4">
    <mergeCell ref="B3:E3"/>
    <mergeCell ref="A5:A6"/>
    <mergeCell ref="B5:C5"/>
    <mergeCell ref="D5:E5"/>
  </mergeCells>
  <phoneticPr fontId="18" type="noConversion"/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topLeftCell="A52" zoomScaleNormal="100" workbookViewId="0">
      <selection activeCell="B1" sqref="B1"/>
    </sheetView>
  </sheetViews>
  <sheetFormatPr defaultColWidth="8.85546875"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375</v>
      </c>
    </row>
    <row r="2" spans="1:5" ht="35.1" customHeight="1">
      <c r="A2" s="72"/>
      <c r="B2" s="224" t="s">
        <v>285</v>
      </c>
      <c r="C2" s="224"/>
      <c r="D2" s="224"/>
      <c r="E2" s="224"/>
    </row>
    <row r="3" spans="1:5" ht="15" customHeight="1">
      <c r="A3" s="72"/>
      <c r="B3" s="73"/>
      <c r="C3" s="72"/>
      <c r="D3" s="72"/>
      <c r="E3" s="74" t="s">
        <v>239</v>
      </c>
    </row>
    <row r="4" spans="1:5" ht="20.100000000000001" customHeight="1">
      <c r="A4" s="225" t="s">
        <v>3</v>
      </c>
      <c r="B4" s="226" t="s">
        <v>240</v>
      </c>
      <c r="C4" s="226"/>
      <c r="D4" s="225" t="s">
        <v>241</v>
      </c>
      <c r="E4" s="225"/>
    </row>
    <row r="5" spans="1:5" ht="20.100000000000001" customHeight="1">
      <c r="A5" s="225"/>
      <c r="B5" s="2" t="s">
        <v>242</v>
      </c>
      <c r="C5" s="75" t="s">
        <v>5</v>
      </c>
      <c r="D5" s="2" t="s">
        <v>242</v>
      </c>
      <c r="E5" s="75" t="s">
        <v>5</v>
      </c>
    </row>
    <row r="6" spans="1:5" ht="20.100000000000001" customHeight="1">
      <c r="A6" s="77">
        <v>1</v>
      </c>
      <c r="B6" s="78">
        <v>2</v>
      </c>
      <c r="C6" s="79">
        <v>3</v>
      </c>
      <c r="D6" s="78">
        <v>4</v>
      </c>
      <c r="E6" s="80">
        <v>5</v>
      </c>
    </row>
    <row r="7" spans="1:5" ht="15" customHeight="1">
      <c r="A7" s="81" t="s">
        <v>6</v>
      </c>
      <c r="B7" s="82" t="s">
        <v>286</v>
      </c>
      <c r="C7" s="83">
        <v>0</v>
      </c>
      <c r="D7" s="82" t="s">
        <v>195</v>
      </c>
      <c r="E7" s="84">
        <v>106000</v>
      </c>
    </row>
    <row r="8" spans="1:5" ht="15" customHeight="1">
      <c r="A8" s="85" t="s">
        <v>20</v>
      </c>
      <c r="B8" s="86" t="s">
        <v>287</v>
      </c>
      <c r="C8" s="87"/>
      <c r="D8" s="86" t="s">
        <v>288</v>
      </c>
      <c r="E8" s="88"/>
    </row>
    <row r="9" spans="1:5" ht="15" customHeight="1">
      <c r="A9" s="85" t="s">
        <v>34</v>
      </c>
      <c r="B9" s="86" t="s">
        <v>289</v>
      </c>
      <c r="C9" s="87"/>
      <c r="D9" s="86" t="s">
        <v>197</v>
      </c>
      <c r="E9" s="88">
        <v>10342940</v>
      </c>
    </row>
    <row r="10" spans="1:5" ht="15" customHeight="1">
      <c r="A10" s="85" t="s">
        <v>48</v>
      </c>
      <c r="B10" s="86" t="s">
        <v>290</v>
      </c>
      <c r="C10" s="87"/>
      <c r="D10" s="86" t="s">
        <v>291</v>
      </c>
      <c r="E10" s="88"/>
    </row>
    <row r="11" spans="1:5" ht="15" customHeight="1">
      <c r="A11" s="85" t="s">
        <v>62</v>
      </c>
      <c r="B11" s="86" t="s">
        <v>292</v>
      </c>
      <c r="C11" s="87"/>
      <c r="D11" s="86" t="s">
        <v>199</v>
      </c>
      <c r="E11" s="88"/>
    </row>
    <row r="12" spans="1:5" ht="15" customHeight="1">
      <c r="A12" s="85" t="s">
        <v>84</v>
      </c>
      <c r="B12" s="86" t="s">
        <v>293</v>
      </c>
      <c r="C12" s="90"/>
      <c r="D12" s="91"/>
      <c r="E12" s="88"/>
    </row>
    <row r="13" spans="1:5" ht="12" customHeight="1">
      <c r="A13" s="85" t="s">
        <v>96</v>
      </c>
      <c r="B13" s="91"/>
      <c r="C13" s="87"/>
      <c r="D13" s="91"/>
      <c r="E13" s="88"/>
    </row>
    <row r="14" spans="1:5" ht="12" customHeight="1">
      <c r="A14" s="85" t="s">
        <v>106</v>
      </c>
      <c r="B14" s="91"/>
      <c r="C14" s="87"/>
      <c r="D14" s="91"/>
      <c r="E14" s="88"/>
    </row>
    <row r="15" spans="1:5" ht="12" customHeight="1">
      <c r="A15" s="85" t="s">
        <v>116</v>
      </c>
      <c r="B15" s="91"/>
      <c r="C15" s="90"/>
      <c r="D15" s="91"/>
      <c r="E15" s="88"/>
    </row>
    <row r="16" spans="1:5" ht="12" customHeight="1">
      <c r="A16" s="85" t="s">
        <v>118</v>
      </c>
      <c r="B16" s="91"/>
      <c r="C16" s="90"/>
      <c r="D16" s="91"/>
      <c r="E16" s="88"/>
    </row>
    <row r="17" spans="1:5" ht="12" customHeight="1">
      <c r="A17" s="109" t="s">
        <v>126</v>
      </c>
      <c r="B17" s="110"/>
      <c r="C17" s="111"/>
      <c r="D17" s="101" t="s">
        <v>251</v>
      </c>
      <c r="E17" s="103"/>
    </row>
    <row r="18" spans="1:5" ht="20.100000000000001" customHeight="1">
      <c r="A18" s="96" t="s">
        <v>136</v>
      </c>
      <c r="B18" s="97" t="s">
        <v>294</v>
      </c>
      <c r="C18" s="98">
        <f>+C7+C9+C10+C12+C13+C14+C15+C16+C17</f>
        <v>0</v>
      </c>
      <c r="D18" s="97" t="s">
        <v>295</v>
      </c>
      <c r="E18" s="99">
        <f>+E7+E9+E11+E12+E13+E14+E15+E16+E17</f>
        <v>10448940</v>
      </c>
    </row>
    <row r="19" spans="1:5" ht="12" customHeight="1">
      <c r="A19" s="81" t="s">
        <v>142</v>
      </c>
      <c r="B19" s="112" t="s">
        <v>296</v>
      </c>
      <c r="C19" s="113">
        <f>+C20+C21+C22+C23+C24</f>
        <v>0</v>
      </c>
      <c r="D19" s="86" t="s">
        <v>255</v>
      </c>
      <c r="E19" s="84"/>
    </row>
    <row r="20" spans="1:5" ht="12" customHeight="1">
      <c r="A20" s="85" t="s">
        <v>150</v>
      </c>
      <c r="B20" s="114" t="s">
        <v>256</v>
      </c>
      <c r="C20" s="87"/>
      <c r="D20" s="86" t="s">
        <v>297</v>
      </c>
      <c r="E20" s="88"/>
    </row>
    <row r="21" spans="1:5" ht="12" customHeight="1">
      <c r="A21" s="81" t="s">
        <v>160</v>
      </c>
      <c r="B21" s="114" t="s">
        <v>258</v>
      </c>
      <c r="C21" s="87"/>
      <c r="D21" s="86" t="s">
        <v>259</v>
      </c>
      <c r="E21" s="88"/>
    </row>
    <row r="22" spans="1:5" ht="12" customHeight="1">
      <c r="A22" s="85" t="s">
        <v>162</v>
      </c>
      <c r="B22" s="114" t="s">
        <v>260</v>
      </c>
      <c r="C22" s="87"/>
      <c r="D22" s="86" t="s">
        <v>261</v>
      </c>
      <c r="E22" s="88"/>
    </row>
    <row r="23" spans="1:5" ht="12" customHeight="1">
      <c r="A23" s="81" t="s">
        <v>164</v>
      </c>
      <c r="B23" s="114" t="s">
        <v>298</v>
      </c>
      <c r="C23" s="87"/>
      <c r="D23" s="101" t="s">
        <v>264</v>
      </c>
      <c r="E23" s="88"/>
    </row>
    <row r="24" spans="1:5" ht="12" customHeight="1">
      <c r="A24" s="85" t="s">
        <v>262</v>
      </c>
      <c r="B24" s="115" t="s">
        <v>263</v>
      </c>
      <c r="C24" s="87"/>
      <c r="D24" s="86" t="s">
        <v>299</v>
      </c>
      <c r="E24" s="88"/>
    </row>
    <row r="25" spans="1:5" ht="12" customHeight="1">
      <c r="A25" s="81" t="s">
        <v>265</v>
      </c>
      <c r="B25" s="116" t="s">
        <v>300</v>
      </c>
      <c r="C25" s="105">
        <f>+C26+C27+C28+C29+C30</f>
        <v>0</v>
      </c>
      <c r="D25" s="82" t="s">
        <v>301</v>
      </c>
      <c r="E25" s="88"/>
    </row>
    <row r="26" spans="1:5" ht="12" customHeight="1">
      <c r="A26" s="85" t="s">
        <v>268</v>
      </c>
      <c r="B26" s="115" t="s">
        <v>302</v>
      </c>
      <c r="C26" s="87"/>
      <c r="D26" s="82" t="s">
        <v>230</v>
      </c>
      <c r="E26" s="88"/>
    </row>
    <row r="27" spans="1:5" ht="12" customHeight="1">
      <c r="A27" s="81" t="s">
        <v>270</v>
      </c>
      <c r="B27" s="115" t="s">
        <v>269</v>
      </c>
      <c r="C27" s="87"/>
      <c r="D27" s="117"/>
      <c r="E27" s="88"/>
    </row>
    <row r="28" spans="1:5" ht="12" customHeight="1">
      <c r="A28" s="85" t="s">
        <v>273</v>
      </c>
      <c r="B28" s="114" t="s">
        <v>303</v>
      </c>
      <c r="C28" s="87"/>
      <c r="D28" s="117"/>
      <c r="E28" s="88"/>
    </row>
    <row r="29" spans="1:5" ht="12" customHeight="1">
      <c r="A29" s="81" t="s">
        <v>276</v>
      </c>
      <c r="B29" s="118" t="s">
        <v>304</v>
      </c>
      <c r="C29" s="87"/>
      <c r="D29" s="91"/>
      <c r="E29" s="88"/>
    </row>
    <row r="30" spans="1:5" ht="12" customHeight="1">
      <c r="A30" s="85" t="s">
        <v>279</v>
      </c>
      <c r="B30" s="119" t="s">
        <v>305</v>
      </c>
      <c r="C30" s="87"/>
      <c r="D30" s="117"/>
      <c r="E30" s="88"/>
    </row>
    <row r="31" spans="1:5" ht="20.100000000000001" customHeight="1">
      <c r="A31" s="96" t="s">
        <v>282</v>
      </c>
      <c r="B31" s="97" t="s">
        <v>306</v>
      </c>
      <c r="C31" s="98">
        <f>+C19+C25</f>
        <v>0</v>
      </c>
      <c r="D31" s="97" t="s">
        <v>307</v>
      </c>
      <c r="E31" s="99">
        <f>SUM(E19:E30)</f>
        <v>0</v>
      </c>
    </row>
    <row r="32" spans="1:5" ht="20.100000000000001" customHeight="1">
      <c r="A32" s="96" t="s">
        <v>308</v>
      </c>
      <c r="B32" s="107" t="s">
        <v>309</v>
      </c>
      <c r="C32" s="108">
        <f>+C18+C31</f>
        <v>0</v>
      </c>
      <c r="D32" s="107" t="s">
        <v>310</v>
      </c>
      <c r="E32" s="108">
        <f>+E18+E31</f>
        <v>10448940</v>
      </c>
    </row>
    <row r="33" spans="1:5" ht="15" customHeight="1">
      <c r="A33" s="96" t="s">
        <v>311</v>
      </c>
      <c r="B33" s="107" t="s">
        <v>280</v>
      </c>
      <c r="C33" s="108"/>
      <c r="D33" s="107" t="s">
        <v>281</v>
      </c>
      <c r="E33" s="108" t="str">
        <f>IF(C18-E18&gt;0,C18-E18,"-")</f>
        <v>-</v>
      </c>
    </row>
    <row r="34" spans="1:5" ht="15" customHeight="1">
      <c r="A34" s="96" t="s">
        <v>312</v>
      </c>
      <c r="B34" s="107" t="s">
        <v>283</v>
      </c>
      <c r="C34" s="108"/>
      <c r="D34" s="107" t="s">
        <v>284</v>
      </c>
      <c r="E34" s="108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honeticPr fontId="18" type="noConversion"/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46"/>
  <sheetViews>
    <sheetView zoomScaleNormal="100" workbookViewId="0">
      <selection activeCell="B1" sqref="B1"/>
    </sheetView>
  </sheetViews>
  <sheetFormatPr defaultColWidth="8.85546875" defaultRowHeight="15"/>
  <cols>
    <col min="1" max="1" width="7.28515625" customWidth="1"/>
    <col min="2" max="2" width="47" customWidth="1"/>
    <col min="3" max="3" width="11.42578125" customWidth="1"/>
    <col min="4" max="4" width="10.7109375" customWidth="1"/>
    <col min="5" max="5" width="11" customWidth="1"/>
  </cols>
  <sheetData>
    <row r="1" spans="1:5">
      <c r="B1" t="s">
        <v>374</v>
      </c>
    </row>
    <row r="3" spans="1:5" ht="20.100000000000001" customHeight="1">
      <c r="A3" s="221" t="s">
        <v>1</v>
      </c>
      <c r="B3" s="221"/>
      <c r="C3" s="221"/>
      <c r="D3" s="221"/>
      <c r="E3" s="221"/>
    </row>
    <row r="4" spans="1:5" ht="20.100000000000001" customHeight="1">
      <c r="A4" s="222"/>
      <c r="B4" s="222"/>
      <c r="C4" s="120"/>
      <c r="D4" s="3"/>
      <c r="E4" s="4" t="s">
        <v>2</v>
      </c>
    </row>
    <row r="5" spans="1:5" ht="24.95" customHeight="1">
      <c r="A5" s="5" t="s">
        <v>3</v>
      </c>
      <c r="B5" s="6" t="s">
        <v>4</v>
      </c>
      <c r="C5" s="6" t="s">
        <v>313</v>
      </c>
      <c r="D5" s="121" t="s">
        <v>314</v>
      </c>
      <c r="E5" s="122" t="s">
        <v>315</v>
      </c>
    </row>
    <row r="6" spans="1:5" ht="20.100000000000001" customHeight="1">
      <c r="A6" s="39">
        <v>1</v>
      </c>
      <c r="B6" s="40">
        <v>2</v>
      </c>
      <c r="C6" s="40">
        <v>3</v>
      </c>
      <c r="D6" s="40">
        <v>4</v>
      </c>
      <c r="E6" s="123">
        <v>5</v>
      </c>
    </row>
    <row r="7" spans="1:5" ht="20.100000000000001" customHeight="1">
      <c r="A7" s="11" t="s">
        <v>6</v>
      </c>
      <c r="B7" s="12" t="s">
        <v>7</v>
      </c>
      <c r="C7" s="124">
        <f>+C8+C9+C10+C11+C12+C13</f>
        <v>16654470</v>
      </c>
      <c r="D7" s="124">
        <f>+D8+D9+D10+D11+D12+D13</f>
        <v>16967071</v>
      </c>
      <c r="E7" s="125">
        <f>+E8+E9+E10+E11+E12+E13</f>
        <v>17340982</v>
      </c>
    </row>
    <row r="8" spans="1:5" ht="20.100000000000001" customHeight="1">
      <c r="A8" s="14" t="s">
        <v>8</v>
      </c>
      <c r="B8" s="15" t="s">
        <v>9</v>
      </c>
      <c r="C8" s="126">
        <v>12258956</v>
      </c>
      <c r="D8" s="126">
        <v>12411384</v>
      </c>
      <c r="E8" s="127">
        <v>12655296</v>
      </c>
    </row>
    <row r="9" spans="1:5" ht="20.100000000000001" customHeight="1">
      <c r="A9" s="17" t="s">
        <v>10</v>
      </c>
      <c r="B9" s="18" t="s">
        <v>11</v>
      </c>
      <c r="C9" s="128">
        <v>0</v>
      </c>
      <c r="D9" s="128">
        <v>0</v>
      </c>
      <c r="E9" s="60">
        <v>0</v>
      </c>
    </row>
    <row r="10" spans="1:5" ht="22.5" customHeight="1">
      <c r="A10" s="17" t="s">
        <v>12</v>
      </c>
      <c r="B10" s="18" t="s">
        <v>13</v>
      </c>
      <c r="C10" s="128">
        <v>2125514</v>
      </c>
      <c r="D10" s="128">
        <v>2285687</v>
      </c>
      <c r="E10" s="60">
        <v>2415686</v>
      </c>
    </row>
    <row r="11" spans="1:5" ht="20.100000000000001" customHeight="1">
      <c r="A11" s="17" t="s">
        <v>14</v>
      </c>
      <c r="B11" s="18" t="s">
        <v>15</v>
      </c>
      <c r="C11" s="128">
        <v>2270000</v>
      </c>
      <c r="D11" s="128">
        <v>2270000</v>
      </c>
      <c r="E11" s="60">
        <v>2270000</v>
      </c>
    </row>
    <row r="12" spans="1:5" ht="20.100000000000001" customHeight="1">
      <c r="A12" s="17" t="s">
        <v>16</v>
      </c>
      <c r="B12" s="18" t="s">
        <v>17</v>
      </c>
      <c r="C12" s="128">
        <v>0</v>
      </c>
      <c r="D12" s="128">
        <v>0</v>
      </c>
      <c r="E12" s="60"/>
    </row>
    <row r="13" spans="1:5" ht="20.100000000000001" customHeight="1">
      <c r="A13" s="20" t="s">
        <v>18</v>
      </c>
      <c r="B13" s="61" t="s">
        <v>19</v>
      </c>
      <c r="C13" s="129">
        <v>0</v>
      </c>
      <c r="D13" s="129">
        <v>0</v>
      </c>
      <c r="E13" s="60"/>
    </row>
    <row r="14" spans="1:5" ht="21" customHeight="1">
      <c r="A14" s="11" t="s">
        <v>20</v>
      </c>
      <c r="B14" s="22" t="s">
        <v>21</v>
      </c>
      <c r="C14" s="124">
        <f>+C15+C16+C17+C18+C19</f>
        <v>0</v>
      </c>
      <c r="D14" s="124">
        <f>+D15+D16+D17+D18+D19</f>
        <v>0</v>
      </c>
      <c r="E14" s="125">
        <f>+E15+E16+E17+E18+E19</f>
        <v>0</v>
      </c>
    </row>
    <row r="15" spans="1:5" ht="20.100000000000001" customHeight="1">
      <c r="A15" s="14" t="s">
        <v>22</v>
      </c>
      <c r="B15" s="15" t="s">
        <v>23</v>
      </c>
      <c r="C15" s="126"/>
      <c r="D15" s="126"/>
      <c r="E15" s="127"/>
    </row>
    <row r="16" spans="1:5" ht="20.100000000000001" customHeight="1">
      <c r="A16" s="17" t="s">
        <v>24</v>
      </c>
      <c r="B16" s="18" t="s">
        <v>25</v>
      </c>
      <c r="C16" s="128"/>
      <c r="D16" s="128"/>
      <c r="E16" s="60"/>
    </row>
    <row r="17" spans="1:5" ht="21" customHeight="1">
      <c r="A17" s="17" t="s">
        <v>26</v>
      </c>
      <c r="B17" s="18" t="s">
        <v>27</v>
      </c>
      <c r="C17" s="128"/>
      <c r="D17" s="128"/>
      <c r="E17" s="60"/>
    </row>
    <row r="18" spans="1:5" ht="21" customHeight="1">
      <c r="A18" s="17" t="s">
        <v>28</v>
      </c>
      <c r="B18" s="18" t="s">
        <v>29</v>
      </c>
      <c r="C18" s="128"/>
      <c r="D18" s="128"/>
      <c r="E18" s="60"/>
    </row>
    <row r="19" spans="1:5" ht="20.100000000000001" customHeight="1">
      <c r="A19" s="17" t="s">
        <v>30</v>
      </c>
      <c r="B19" s="18" t="s">
        <v>31</v>
      </c>
      <c r="C19" s="128"/>
      <c r="D19" s="128"/>
      <c r="E19" s="60"/>
    </row>
    <row r="20" spans="1:5" ht="20.100000000000001" customHeight="1">
      <c r="A20" s="20" t="s">
        <v>32</v>
      </c>
      <c r="B20" s="61" t="s">
        <v>33</v>
      </c>
      <c r="C20" s="129"/>
      <c r="D20" s="129"/>
      <c r="E20" s="65"/>
    </row>
    <row r="21" spans="1:5" ht="21" customHeight="1">
      <c r="A21" s="11" t="s">
        <v>34</v>
      </c>
      <c r="B21" s="12" t="s">
        <v>35</v>
      </c>
      <c r="C21" s="124">
        <f>+C22+C23+C24+C25+C26</f>
        <v>0</v>
      </c>
      <c r="D21" s="124">
        <f>+D22+D23+D24+D25+D26</f>
        <v>0</v>
      </c>
      <c r="E21" s="125">
        <f>+E22+E23+E24+E25+E26</f>
        <v>0</v>
      </c>
    </row>
    <row r="22" spans="1:5" ht="20.100000000000001" customHeight="1">
      <c r="A22" s="14" t="s">
        <v>36</v>
      </c>
      <c r="B22" s="15" t="s">
        <v>37</v>
      </c>
      <c r="C22" s="126"/>
      <c r="D22" s="126">
        <v>0</v>
      </c>
      <c r="E22" s="127">
        <v>0</v>
      </c>
    </row>
    <row r="23" spans="1:5" ht="20.100000000000001" customHeight="1">
      <c r="A23" s="17" t="s">
        <v>38</v>
      </c>
      <c r="B23" s="18" t="s">
        <v>39</v>
      </c>
      <c r="C23" s="128"/>
      <c r="D23" s="128"/>
      <c r="E23" s="60"/>
    </row>
    <row r="24" spans="1:5" ht="21.75" customHeight="1">
      <c r="A24" s="17" t="s">
        <v>40</v>
      </c>
      <c r="B24" s="18" t="s">
        <v>41</v>
      </c>
      <c r="C24" s="128"/>
      <c r="D24" s="128"/>
      <c r="E24" s="60"/>
    </row>
    <row r="25" spans="1:5" ht="21.75" customHeight="1">
      <c r="A25" s="17" t="s">
        <v>42</v>
      </c>
      <c r="B25" s="18" t="s">
        <v>43</v>
      </c>
      <c r="C25" s="128"/>
      <c r="D25" s="128"/>
      <c r="E25" s="60"/>
    </row>
    <row r="26" spans="1:5" ht="20.100000000000001" customHeight="1">
      <c r="A26" s="17" t="s">
        <v>44</v>
      </c>
      <c r="B26" s="18" t="s">
        <v>45</v>
      </c>
      <c r="C26" s="128"/>
      <c r="D26" s="128"/>
      <c r="E26" s="60"/>
    </row>
    <row r="27" spans="1:5" ht="20.100000000000001" customHeight="1">
      <c r="A27" s="20" t="s">
        <v>46</v>
      </c>
      <c r="B27" s="61" t="s">
        <v>47</v>
      </c>
      <c r="C27" s="129"/>
      <c r="D27" s="129"/>
      <c r="E27" s="65"/>
    </row>
    <row r="28" spans="1:5" ht="20.100000000000001" customHeight="1">
      <c r="A28" s="11" t="s">
        <v>48</v>
      </c>
      <c r="B28" s="12" t="s">
        <v>49</v>
      </c>
      <c r="C28" s="124">
        <f>+C29+C32+C33+C34</f>
        <v>1670000</v>
      </c>
      <c r="D28" s="124">
        <f>+D29+D32+D33+D34</f>
        <v>1720000</v>
      </c>
      <c r="E28" s="125">
        <f>+E29+E32+E33+E34</f>
        <v>1770000</v>
      </c>
    </row>
    <row r="29" spans="1:5" ht="20.100000000000001" customHeight="1">
      <c r="A29" s="14" t="s">
        <v>50</v>
      </c>
      <c r="B29" s="15" t="s">
        <v>51</v>
      </c>
      <c r="C29" s="130">
        <v>1650000</v>
      </c>
      <c r="D29" s="130">
        <v>1700000</v>
      </c>
      <c r="E29" s="131">
        <v>1750000</v>
      </c>
    </row>
    <row r="30" spans="1:5" ht="20.100000000000001" customHeight="1">
      <c r="A30" s="17" t="s">
        <v>52</v>
      </c>
      <c r="B30" s="18" t="s">
        <v>53</v>
      </c>
      <c r="C30" s="128"/>
      <c r="D30" s="128"/>
      <c r="E30" s="60"/>
    </row>
    <row r="31" spans="1:5" ht="20.100000000000001" customHeight="1">
      <c r="A31" s="17" t="s">
        <v>54</v>
      </c>
      <c r="B31" s="18" t="s">
        <v>55</v>
      </c>
      <c r="C31" s="128">
        <v>1650000</v>
      </c>
      <c r="D31" s="128">
        <v>1700000</v>
      </c>
      <c r="E31" s="60">
        <v>1750000</v>
      </c>
    </row>
    <row r="32" spans="1:5" ht="20.100000000000001" customHeight="1">
      <c r="A32" s="17" t="s">
        <v>56</v>
      </c>
      <c r="B32" s="18" t="s">
        <v>57</v>
      </c>
      <c r="C32" s="128"/>
      <c r="D32" s="128"/>
      <c r="E32" s="60"/>
    </row>
    <row r="33" spans="1:5" ht="20.100000000000001" customHeight="1">
      <c r="A33" s="17" t="s">
        <v>58</v>
      </c>
      <c r="B33" s="18" t="s">
        <v>59</v>
      </c>
      <c r="C33" s="128">
        <v>20000</v>
      </c>
      <c r="D33" s="128">
        <v>20000</v>
      </c>
      <c r="E33" s="60">
        <v>20000</v>
      </c>
    </row>
    <row r="34" spans="1:5" ht="20.100000000000001" customHeight="1">
      <c r="A34" s="20" t="s">
        <v>60</v>
      </c>
      <c r="B34" s="61" t="s">
        <v>61</v>
      </c>
      <c r="C34" s="129">
        <v>0</v>
      </c>
      <c r="D34" s="129">
        <v>0</v>
      </c>
      <c r="E34" s="65"/>
    </row>
    <row r="35" spans="1:5" ht="20.100000000000001" customHeight="1">
      <c r="A35" s="11" t="s">
        <v>62</v>
      </c>
      <c r="B35" s="12" t="s">
        <v>63</v>
      </c>
      <c r="C35" s="124">
        <f>SUM(C36:C45)</f>
        <v>1251000</v>
      </c>
      <c r="D35" s="124">
        <f>SUM(D36:D45)</f>
        <v>1301000</v>
      </c>
      <c r="E35" s="125">
        <f>SUM(E36:E45)</f>
        <v>1351000</v>
      </c>
    </row>
    <row r="36" spans="1:5" ht="20.100000000000001" customHeight="1">
      <c r="A36" s="14" t="s">
        <v>64</v>
      </c>
      <c r="B36" s="15" t="s">
        <v>65</v>
      </c>
      <c r="C36" s="126"/>
      <c r="D36" s="126"/>
      <c r="E36" s="127"/>
    </row>
    <row r="37" spans="1:5" ht="20.100000000000001" customHeight="1">
      <c r="A37" s="17" t="s">
        <v>66</v>
      </c>
      <c r="B37" s="18" t="s">
        <v>67</v>
      </c>
      <c r="C37" s="128">
        <v>1250000</v>
      </c>
      <c r="D37" s="128">
        <v>1300000</v>
      </c>
      <c r="E37" s="60">
        <v>1350000</v>
      </c>
    </row>
    <row r="38" spans="1:5" ht="20.100000000000001" customHeight="1">
      <c r="A38" s="17" t="s">
        <v>68</v>
      </c>
      <c r="B38" s="18" t="s">
        <v>69</v>
      </c>
      <c r="C38" s="128"/>
      <c r="D38" s="128"/>
      <c r="E38" s="60"/>
    </row>
    <row r="39" spans="1:5" ht="20.100000000000001" customHeight="1">
      <c r="A39" s="17" t="s">
        <v>70</v>
      </c>
      <c r="B39" s="18" t="s">
        <v>71</v>
      </c>
      <c r="C39" s="128"/>
      <c r="D39" s="128"/>
      <c r="E39" s="60"/>
    </row>
    <row r="40" spans="1:5" ht="20.100000000000001" customHeight="1">
      <c r="A40" s="17" t="s">
        <v>72</v>
      </c>
      <c r="B40" s="18" t="s">
        <v>73</v>
      </c>
      <c r="C40" s="128">
        <v>0</v>
      </c>
      <c r="D40" s="128">
        <v>0</v>
      </c>
      <c r="E40" s="60"/>
    </row>
    <row r="41" spans="1:5" ht="20.100000000000001" customHeight="1">
      <c r="A41" s="17" t="s">
        <v>74</v>
      </c>
      <c r="B41" s="18" t="s">
        <v>75</v>
      </c>
      <c r="C41" s="128">
        <v>0</v>
      </c>
      <c r="D41" s="128">
        <v>0</v>
      </c>
      <c r="E41" s="60"/>
    </row>
    <row r="42" spans="1:5" ht="20.100000000000001" customHeight="1">
      <c r="A42" s="17" t="s">
        <v>76</v>
      </c>
      <c r="B42" s="18" t="s">
        <v>77</v>
      </c>
      <c r="C42" s="128"/>
      <c r="D42" s="128"/>
      <c r="E42" s="60"/>
    </row>
    <row r="43" spans="1:5" ht="20.100000000000001" customHeight="1">
      <c r="A43" s="17" t="s">
        <v>78</v>
      </c>
      <c r="B43" s="18" t="s">
        <v>79</v>
      </c>
      <c r="C43" s="128">
        <v>1000</v>
      </c>
      <c r="D43" s="128">
        <v>1000</v>
      </c>
      <c r="E43" s="60">
        <v>1000</v>
      </c>
    </row>
    <row r="44" spans="1:5" ht="20.100000000000001" customHeight="1">
      <c r="A44" s="17" t="s">
        <v>80</v>
      </c>
      <c r="B44" s="18" t="s">
        <v>81</v>
      </c>
      <c r="C44" s="128"/>
      <c r="D44" s="128"/>
      <c r="E44" s="60"/>
    </row>
    <row r="45" spans="1:5" ht="20.100000000000001" customHeight="1">
      <c r="A45" s="20" t="s">
        <v>82</v>
      </c>
      <c r="B45" s="61" t="s">
        <v>83</v>
      </c>
      <c r="C45" s="129"/>
      <c r="D45" s="129">
        <v>0</v>
      </c>
      <c r="E45" s="65"/>
    </row>
    <row r="46" spans="1:5" ht="20.100000000000001" customHeight="1">
      <c r="A46" s="11" t="s">
        <v>84</v>
      </c>
      <c r="B46" s="12" t="s">
        <v>85</v>
      </c>
      <c r="C46" s="124">
        <f>SUM(C47:C51)</f>
        <v>0</v>
      </c>
      <c r="D46" s="124">
        <f>SUM(D47:D51)</f>
        <v>0</v>
      </c>
      <c r="E46" s="125">
        <f>SUM(E47:E51)</f>
        <v>0</v>
      </c>
    </row>
    <row r="47" spans="1:5" ht="20.100000000000001" customHeight="1">
      <c r="A47" s="14" t="s">
        <v>86</v>
      </c>
      <c r="B47" s="15" t="s">
        <v>87</v>
      </c>
      <c r="C47" s="126"/>
      <c r="D47" s="126"/>
      <c r="E47" s="127"/>
    </row>
    <row r="48" spans="1:5" ht="20.100000000000001" customHeight="1">
      <c r="A48" s="17" t="s">
        <v>88</v>
      </c>
      <c r="B48" s="18" t="s">
        <v>89</v>
      </c>
      <c r="C48" s="128"/>
      <c r="D48" s="128">
        <v>0</v>
      </c>
      <c r="E48" s="60"/>
    </row>
    <row r="49" spans="1:5" ht="12" customHeight="1">
      <c r="A49" s="17" t="s">
        <v>90</v>
      </c>
      <c r="B49" s="18" t="s">
        <v>91</v>
      </c>
      <c r="C49" s="128"/>
      <c r="D49" s="128"/>
      <c r="E49" s="60"/>
    </row>
    <row r="50" spans="1:5" ht="12" customHeight="1">
      <c r="A50" s="17" t="s">
        <v>92</v>
      </c>
      <c r="B50" s="18" t="s">
        <v>93</v>
      </c>
      <c r="C50" s="128"/>
      <c r="D50" s="128"/>
      <c r="E50" s="60"/>
    </row>
    <row r="51" spans="1:5" ht="12" customHeight="1">
      <c r="A51" s="20" t="s">
        <v>94</v>
      </c>
      <c r="B51" s="61" t="s">
        <v>95</v>
      </c>
      <c r="C51" s="129"/>
      <c r="D51" s="129"/>
      <c r="E51" s="65"/>
    </row>
    <row r="52" spans="1:5" ht="12" customHeight="1">
      <c r="A52" s="11" t="s">
        <v>96</v>
      </c>
      <c r="B52" s="12" t="s">
        <v>97</v>
      </c>
      <c r="C52" s="124">
        <f>SUM(C53:C55)</f>
        <v>0</v>
      </c>
      <c r="D52" s="124">
        <f>SUM(D53:D55)</f>
        <v>0</v>
      </c>
      <c r="E52" s="125">
        <f>SUM(E53:E55)</f>
        <v>0</v>
      </c>
    </row>
    <row r="53" spans="1:5" ht="12" customHeight="1">
      <c r="A53" s="14" t="s">
        <v>98</v>
      </c>
      <c r="B53" s="15" t="s">
        <v>99</v>
      </c>
      <c r="C53" s="126"/>
      <c r="D53" s="126"/>
      <c r="E53" s="127"/>
    </row>
    <row r="54" spans="1:5" ht="12" customHeight="1">
      <c r="A54" s="17" t="s">
        <v>100</v>
      </c>
      <c r="B54" s="18" t="s">
        <v>101</v>
      </c>
      <c r="C54" s="128"/>
      <c r="D54" s="128"/>
      <c r="E54" s="60"/>
    </row>
    <row r="55" spans="1:5" ht="12" customHeight="1">
      <c r="A55" s="17" t="s">
        <v>102</v>
      </c>
      <c r="B55" s="18" t="s">
        <v>103</v>
      </c>
      <c r="C55" s="128"/>
      <c r="D55" s="128"/>
      <c r="E55" s="60"/>
    </row>
    <row r="56" spans="1:5" ht="12" customHeight="1">
      <c r="A56" s="20" t="s">
        <v>104</v>
      </c>
      <c r="B56" s="61" t="s">
        <v>105</v>
      </c>
      <c r="C56" s="129"/>
      <c r="D56" s="129"/>
      <c r="E56" s="65"/>
    </row>
    <row r="57" spans="1:5" ht="12" customHeight="1">
      <c r="A57" s="11" t="s">
        <v>106</v>
      </c>
      <c r="B57" s="22" t="s">
        <v>107</v>
      </c>
      <c r="C57" s="124">
        <f>SUM(C58:C60)</f>
        <v>0</v>
      </c>
      <c r="D57" s="124">
        <f>SUM(D58:D60)</f>
        <v>0</v>
      </c>
      <c r="E57" s="125">
        <f>SUM(E58:E60)</f>
        <v>0</v>
      </c>
    </row>
    <row r="58" spans="1:5" ht="12" customHeight="1">
      <c r="A58" s="17" t="s">
        <v>108</v>
      </c>
      <c r="B58" s="15" t="s">
        <v>109</v>
      </c>
      <c r="C58" s="128"/>
      <c r="D58" s="128"/>
      <c r="E58" s="60"/>
    </row>
    <row r="59" spans="1:5" ht="12" customHeight="1">
      <c r="A59" s="17" t="s">
        <v>110</v>
      </c>
      <c r="B59" s="18" t="s">
        <v>111</v>
      </c>
      <c r="C59" s="128"/>
      <c r="D59" s="128"/>
      <c r="E59" s="60"/>
    </row>
    <row r="60" spans="1:5" ht="12" customHeight="1">
      <c r="A60" s="17" t="s">
        <v>112</v>
      </c>
      <c r="B60" s="18" t="s">
        <v>113</v>
      </c>
      <c r="C60" s="128"/>
      <c r="D60" s="128"/>
      <c r="E60" s="60"/>
    </row>
    <row r="61" spans="1:5" ht="12" customHeight="1">
      <c r="A61" s="17" t="s">
        <v>114</v>
      </c>
      <c r="B61" s="61" t="s">
        <v>115</v>
      </c>
      <c r="C61" s="128"/>
      <c r="D61" s="128"/>
      <c r="E61" s="60"/>
    </row>
    <row r="62" spans="1:5" ht="20.100000000000001" customHeight="1">
      <c r="A62" s="11" t="s">
        <v>116</v>
      </c>
      <c r="B62" s="12" t="s">
        <v>117</v>
      </c>
      <c r="C62" s="124">
        <f>+C7+C14+C21+C28+C35+C46+C52+C57</f>
        <v>19575470</v>
      </c>
      <c r="D62" s="124">
        <f>+D7+D14+D21+D28+D35+D46+D52+D57</f>
        <v>19988071</v>
      </c>
      <c r="E62" s="125">
        <f>+E7+E14+E21+E28+E35+E46+E52+E57</f>
        <v>20461982</v>
      </c>
    </row>
    <row r="63" spans="1:5" ht="20.100000000000001" customHeight="1">
      <c r="A63" s="132" t="s">
        <v>118</v>
      </c>
      <c r="B63" s="22" t="s">
        <v>119</v>
      </c>
      <c r="C63" s="124">
        <f>SUM(C64:C66)</f>
        <v>0</v>
      </c>
      <c r="D63" s="124">
        <f>SUM(D64:D66)</f>
        <v>0</v>
      </c>
      <c r="E63" s="125">
        <f>SUM(E64:E66)</f>
        <v>0</v>
      </c>
    </row>
    <row r="64" spans="1:5" ht="12" customHeight="1">
      <c r="A64" s="17" t="s">
        <v>120</v>
      </c>
      <c r="B64" s="15" t="s">
        <v>121</v>
      </c>
      <c r="C64" s="128"/>
      <c r="D64" s="128"/>
      <c r="E64" s="60"/>
    </row>
    <row r="65" spans="1:5" ht="12" customHeight="1">
      <c r="A65" s="17" t="s">
        <v>122</v>
      </c>
      <c r="B65" s="18" t="s">
        <v>123</v>
      </c>
      <c r="C65" s="128"/>
      <c r="D65" s="128"/>
      <c r="E65" s="60"/>
    </row>
    <row r="66" spans="1:5" ht="12" customHeight="1">
      <c r="A66" s="17" t="s">
        <v>124</v>
      </c>
      <c r="B66" s="133" t="s">
        <v>125</v>
      </c>
      <c r="C66" s="128"/>
      <c r="D66" s="128"/>
      <c r="E66" s="60"/>
    </row>
    <row r="67" spans="1:5" ht="12" customHeight="1">
      <c r="A67" s="132" t="s">
        <v>126</v>
      </c>
      <c r="B67" s="22" t="s">
        <v>127</v>
      </c>
      <c r="C67" s="124">
        <f>SUM(C68:C71)</f>
        <v>0</v>
      </c>
      <c r="D67" s="124">
        <f>SUM(D68:D71)</f>
        <v>0</v>
      </c>
      <c r="E67" s="125">
        <f>SUM(E68:E71)</f>
        <v>0</v>
      </c>
    </row>
    <row r="68" spans="1:5" ht="12" customHeight="1">
      <c r="A68" s="17" t="s">
        <v>128</v>
      </c>
      <c r="B68" s="15" t="s">
        <v>129</v>
      </c>
      <c r="C68" s="128"/>
      <c r="D68" s="128"/>
      <c r="E68" s="60"/>
    </row>
    <row r="69" spans="1:5" ht="12" customHeight="1">
      <c r="A69" s="17" t="s">
        <v>130</v>
      </c>
      <c r="B69" s="18" t="s">
        <v>131</v>
      </c>
      <c r="C69" s="128"/>
      <c r="D69" s="128"/>
      <c r="E69" s="60"/>
    </row>
    <row r="70" spans="1:5" ht="12" customHeight="1">
      <c r="A70" s="17" t="s">
        <v>132</v>
      </c>
      <c r="B70" s="18" t="s">
        <v>133</v>
      </c>
      <c r="C70" s="128"/>
      <c r="D70" s="128"/>
      <c r="E70" s="60"/>
    </row>
    <row r="71" spans="1:5" ht="12" customHeight="1">
      <c r="A71" s="17" t="s">
        <v>134</v>
      </c>
      <c r="B71" s="61" t="s">
        <v>135</v>
      </c>
      <c r="C71" s="128"/>
      <c r="D71" s="128"/>
      <c r="E71" s="60"/>
    </row>
    <row r="72" spans="1:5" ht="20.100000000000001" customHeight="1">
      <c r="A72" s="132" t="s">
        <v>136</v>
      </c>
      <c r="B72" s="22" t="s">
        <v>137</v>
      </c>
      <c r="C72" s="124">
        <f>SUM(C73:C74)</f>
        <v>18158112</v>
      </c>
      <c r="D72" s="124">
        <f>SUM(D73:D74)</f>
        <v>18352198</v>
      </c>
      <c r="E72" s="125">
        <f>SUM(E73:E74)</f>
        <v>18556382</v>
      </c>
    </row>
    <row r="73" spans="1:5" ht="20.100000000000001" customHeight="1">
      <c r="A73" s="17" t="s">
        <v>138</v>
      </c>
      <c r="B73" s="15" t="s">
        <v>139</v>
      </c>
      <c r="C73" s="128">
        <v>18158112</v>
      </c>
      <c r="D73" s="128">
        <v>18352198</v>
      </c>
      <c r="E73" s="60">
        <v>18556382</v>
      </c>
    </row>
    <row r="74" spans="1:5" ht="20.100000000000001" customHeight="1">
      <c r="A74" s="17" t="s">
        <v>140</v>
      </c>
      <c r="B74" s="61" t="s">
        <v>141</v>
      </c>
      <c r="C74" s="128"/>
      <c r="D74" s="128"/>
      <c r="E74" s="60"/>
    </row>
    <row r="75" spans="1:5" ht="20.100000000000001" customHeight="1">
      <c r="A75" s="132" t="s">
        <v>142</v>
      </c>
      <c r="B75" s="22" t="s">
        <v>143</v>
      </c>
      <c r="C75" s="124">
        <f>SUM(C76:C78)</f>
        <v>0</v>
      </c>
      <c r="D75" s="124">
        <f>SUM(D76:D78)</f>
        <v>0</v>
      </c>
      <c r="E75" s="125">
        <f>SUM(E76:E78)</f>
        <v>0</v>
      </c>
    </row>
    <row r="76" spans="1:5" ht="20.100000000000001" customHeight="1">
      <c r="A76" s="17" t="s">
        <v>144</v>
      </c>
      <c r="B76" s="15" t="s">
        <v>145</v>
      </c>
      <c r="C76" s="128"/>
      <c r="D76" s="128">
        <v>0</v>
      </c>
      <c r="E76" s="60"/>
    </row>
    <row r="77" spans="1:5" ht="12.95" customHeight="1">
      <c r="A77" s="17" t="s">
        <v>146</v>
      </c>
      <c r="B77" s="18" t="s">
        <v>147</v>
      </c>
      <c r="C77" s="128"/>
      <c r="D77" s="128"/>
      <c r="E77" s="60"/>
    </row>
    <row r="78" spans="1:5" ht="12.95" customHeight="1">
      <c r="A78" s="17" t="s">
        <v>148</v>
      </c>
      <c r="B78" s="61" t="s">
        <v>149</v>
      </c>
      <c r="C78" s="128"/>
      <c r="D78" s="128"/>
      <c r="E78" s="60"/>
    </row>
    <row r="79" spans="1:5" ht="12.95" customHeight="1">
      <c r="A79" s="132" t="s">
        <v>150</v>
      </c>
      <c r="B79" s="22" t="s">
        <v>151</v>
      </c>
      <c r="C79" s="124">
        <f>SUM(C80:C83)</f>
        <v>0</v>
      </c>
      <c r="D79" s="124">
        <f>SUM(D80:D83)</f>
        <v>0</v>
      </c>
      <c r="E79" s="125">
        <f>SUM(E80:E83)</f>
        <v>0</v>
      </c>
    </row>
    <row r="80" spans="1:5" ht="12.95" customHeight="1">
      <c r="A80" s="134" t="s">
        <v>152</v>
      </c>
      <c r="B80" s="15" t="s">
        <v>153</v>
      </c>
      <c r="C80" s="128"/>
      <c r="D80" s="128"/>
      <c r="E80" s="60"/>
    </row>
    <row r="81" spans="1:5" ht="12.95" customHeight="1">
      <c r="A81" s="135" t="s">
        <v>154</v>
      </c>
      <c r="B81" s="18" t="s">
        <v>155</v>
      </c>
      <c r="C81" s="128"/>
      <c r="D81" s="128"/>
      <c r="E81" s="60"/>
    </row>
    <row r="82" spans="1:5" ht="12.95" customHeight="1">
      <c r="A82" s="135" t="s">
        <v>156</v>
      </c>
      <c r="B82" s="18" t="s">
        <v>157</v>
      </c>
      <c r="C82" s="128"/>
      <c r="D82" s="128"/>
      <c r="E82" s="60"/>
    </row>
    <row r="83" spans="1:5" ht="12.95" customHeight="1">
      <c r="A83" s="136" t="s">
        <v>158</v>
      </c>
      <c r="B83" s="61" t="s">
        <v>159</v>
      </c>
      <c r="C83" s="128"/>
      <c r="D83" s="128"/>
      <c r="E83" s="60"/>
    </row>
    <row r="84" spans="1:5" ht="12.95" customHeight="1">
      <c r="A84" s="132" t="s">
        <v>160</v>
      </c>
      <c r="B84" s="22" t="s">
        <v>161</v>
      </c>
      <c r="C84" s="137"/>
      <c r="D84" s="137"/>
      <c r="E84" s="138"/>
    </row>
    <row r="85" spans="1:5" ht="20.100000000000001" customHeight="1">
      <c r="A85" s="132" t="s">
        <v>162</v>
      </c>
      <c r="B85" s="139" t="s">
        <v>163</v>
      </c>
      <c r="C85" s="124">
        <f>+C63+C67+C72+C75+C79+C84</f>
        <v>18158112</v>
      </c>
      <c r="D85" s="124">
        <f>+D63+D67+D72+D75+D79+D84</f>
        <v>18352198</v>
      </c>
      <c r="E85" s="125">
        <f>+E63+E67+E72+E75+E79+E84</f>
        <v>18556382</v>
      </c>
    </row>
    <row r="86" spans="1:5" ht="22.5" customHeight="1">
      <c r="A86" s="140" t="s">
        <v>164</v>
      </c>
      <c r="B86" s="141" t="s">
        <v>165</v>
      </c>
      <c r="C86" s="124">
        <f>+C62+C85</f>
        <v>37733582</v>
      </c>
      <c r="D86" s="124">
        <f>+D62+D85</f>
        <v>38340269</v>
      </c>
      <c r="E86" s="125">
        <f>+E62+E85</f>
        <v>39018364</v>
      </c>
    </row>
    <row r="87" spans="1:5" ht="20.100000000000001" customHeight="1">
      <c r="A87" s="142"/>
      <c r="B87" s="143"/>
      <c r="C87" s="144"/>
      <c r="D87" s="145"/>
      <c r="E87" s="146"/>
    </row>
    <row r="88" spans="1:5" ht="20.100000000000001" customHeight="1">
      <c r="A88" s="221" t="s">
        <v>166</v>
      </c>
      <c r="B88" s="221"/>
      <c r="C88" s="221"/>
      <c r="D88" s="221"/>
      <c r="E88" s="221"/>
    </row>
    <row r="89" spans="1:5" ht="20.100000000000001" customHeight="1">
      <c r="A89" s="223"/>
      <c r="B89" s="223"/>
      <c r="C89" s="120"/>
      <c r="D89" s="3"/>
      <c r="E89" s="4" t="s">
        <v>2</v>
      </c>
    </row>
    <row r="90" spans="1:5" ht="24.75" customHeight="1">
      <c r="A90" s="5" t="s">
        <v>316</v>
      </c>
      <c r="B90" s="6" t="s">
        <v>167</v>
      </c>
      <c r="C90" s="6" t="s">
        <v>317</v>
      </c>
      <c r="D90" s="121" t="s">
        <v>318</v>
      </c>
      <c r="E90" s="122" t="s">
        <v>319</v>
      </c>
    </row>
    <row r="91" spans="1:5" ht="20.100000000000001" customHeight="1">
      <c r="A91" s="39">
        <v>1</v>
      </c>
      <c r="B91" s="40">
        <v>2</v>
      </c>
      <c r="C91" s="40">
        <v>3</v>
      </c>
      <c r="D91" s="40">
        <v>4</v>
      </c>
      <c r="E91" s="41">
        <v>5</v>
      </c>
    </row>
    <row r="92" spans="1:5" ht="20.100000000000001" customHeight="1">
      <c r="A92" s="42" t="s">
        <v>6</v>
      </c>
      <c r="B92" s="43" t="s">
        <v>168</v>
      </c>
      <c r="C92" s="147">
        <f>SUM(C93:C97)</f>
        <v>27203139</v>
      </c>
      <c r="D92" s="148">
        <f>+D93+D94+D95+D96+D97</f>
        <v>30120938</v>
      </c>
      <c r="E92" s="149">
        <f>+E93+E94+E95+E96+E97</f>
        <v>30107491</v>
      </c>
    </row>
    <row r="93" spans="1:5" ht="20.100000000000001" customHeight="1">
      <c r="A93" s="45" t="s">
        <v>8</v>
      </c>
      <c r="B93" s="46" t="s">
        <v>169</v>
      </c>
      <c r="C93" s="150">
        <v>11958625</v>
      </c>
      <c r="D93" s="151">
        <v>14118322</v>
      </c>
      <c r="E93" s="152">
        <v>14354166</v>
      </c>
    </row>
    <row r="94" spans="1:5" ht="20.100000000000001" customHeight="1">
      <c r="A94" s="17" t="s">
        <v>10</v>
      </c>
      <c r="B94" s="48" t="s">
        <v>170</v>
      </c>
      <c r="C94" s="153">
        <v>1725000</v>
      </c>
      <c r="D94" s="128">
        <v>1803000</v>
      </c>
      <c r="E94" s="60">
        <v>1858000</v>
      </c>
    </row>
    <row r="95" spans="1:5" ht="20.100000000000001" customHeight="1">
      <c r="A95" s="17" t="s">
        <v>12</v>
      </c>
      <c r="B95" s="48" t="s">
        <v>171</v>
      </c>
      <c r="C95" s="154">
        <v>10115000</v>
      </c>
      <c r="D95" s="129">
        <v>10340000</v>
      </c>
      <c r="E95" s="65">
        <v>9582000</v>
      </c>
    </row>
    <row r="96" spans="1:5" ht="20.100000000000001" customHeight="1">
      <c r="A96" s="17" t="s">
        <v>14</v>
      </c>
      <c r="B96" s="49" t="s">
        <v>172</v>
      </c>
      <c r="C96" s="154">
        <v>2102514</v>
      </c>
      <c r="D96" s="129">
        <v>2341616</v>
      </c>
      <c r="E96" s="65">
        <v>2568325</v>
      </c>
    </row>
    <row r="97" spans="1:5" ht="20.100000000000001" customHeight="1">
      <c r="A97" s="17" t="s">
        <v>173</v>
      </c>
      <c r="B97" s="50" t="s">
        <v>174</v>
      </c>
      <c r="C97" s="154">
        <v>1302000</v>
      </c>
      <c r="D97" s="129">
        <v>1518000</v>
      </c>
      <c r="E97" s="65">
        <v>1745000</v>
      </c>
    </row>
    <row r="98" spans="1:5" ht="20.100000000000001" customHeight="1">
      <c r="A98" s="17" t="s">
        <v>18</v>
      </c>
      <c r="B98" s="48" t="s">
        <v>175</v>
      </c>
      <c r="C98" s="154"/>
      <c r="D98" s="129">
        <v>0</v>
      </c>
      <c r="E98" s="65"/>
    </row>
    <row r="99" spans="1:5" ht="20.100000000000001" customHeight="1">
      <c r="A99" s="17" t="s">
        <v>176</v>
      </c>
      <c r="B99" s="51" t="s">
        <v>320</v>
      </c>
      <c r="C99" s="154"/>
      <c r="D99" s="129"/>
      <c r="E99" s="65"/>
    </row>
    <row r="100" spans="1:5" ht="21" customHeight="1">
      <c r="A100" s="17" t="s">
        <v>178</v>
      </c>
      <c r="B100" s="52" t="s">
        <v>179</v>
      </c>
      <c r="C100" s="154"/>
      <c r="D100" s="129"/>
      <c r="E100" s="65"/>
    </row>
    <row r="101" spans="1:5" ht="21" customHeight="1">
      <c r="A101" s="17" t="s">
        <v>180</v>
      </c>
      <c r="B101" s="52" t="s">
        <v>181</v>
      </c>
      <c r="C101" s="154"/>
      <c r="D101" s="129"/>
      <c r="E101" s="65"/>
    </row>
    <row r="102" spans="1:5" ht="20.100000000000001" customHeight="1">
      <c r="A102" s="17" t="s">
        <v>182</v>
      </c>
      <c r="B102" s="51" t="s">
        <v>321</v>
      </c>
      <c r="C102" s="154">
        <v>1302000</v>
      </c>
      <c r="D102" s="129">
        <v>1518000</v>
      </c>
      <c r="E102" s="65">
        <v>1745000</v>
      </c>
    </row>
    <row r="103" spans="1:5" ht="20.100000000000001" customHeight="1">
      <c r="A103" s="17" t="s">
        <v>184</v>
      </c>
      <c r="B103" s="51" t="s">
        <v>322</v>
      </c>
      <c r="C103" s="154"/>
      <c r="D103" s="129"/>
      <c r="E103" s="65"/>
    </row>
    <row r="104" spans="1:5" ht="22.5" customHeight="1">
      <c r="A104" s="17" t="s">
        <v>186</v>
      </c>
      <c r="B104" s="52" t="s">
        <v>187</v>
      </c>
      <c r="C104" s="154"/>
      <c r="D104" s="129"/>
      <c r="E104" s="65"/>
    </row>
    <row r="105" spans="1:5" ht="20.100000000000001" customHeight="1">
      <c r="A105" s="53" t="s">
        <v>188</v>
      </c>
      <c r="B105" s="54" t="s">
        <v>189</v>
      </c>
      <c r="C105" s="154"/>
      <c r="D105" s="129"/>
      <c r="E105" s="65"/>
    </row>
    <row r="106" spans="1:5" ht="20.100000000000001" customHeight="1">
      <c r="A106" s="17" t="s">
        <v>190</v>
      </c>
      <c r="B106" s="54" t="s">
        <v>191</v>
      </c>
      <c r="C106" s="154"/>
      <c r="D106" s="129"/>
      <c r="E106" s="65"/>
    </row>
    <row r="107" spans="1:5" ht="23.25" customHeight="1">
      <c r="A107" s="55" t="s">
        <v>192</v>
      </c>
      <c r="B107" s="56" t="s">
        <v>193</v>
      </c>
      <c r="C107" s="155">
        <v>0</v>
      </c>
      <c r="D107" s="156"/>
      <c r="E107" s="157"/>
    </row>
    <row r="108" spans="1:5" ht="20.100000000000001" customHeight="1">
      <c r="A108" s="11" t="s">
        <v>20</v>
      </c>
      <c r="B108" s="58" t="s">
        <v>194</v>
      </c>
      <c r="C108" s="158">
        <f>+C109+C111+C113</f>
        <v>9150000</v>
      </c>
      <c r="D108" s="124">
        <f>+D109+D111+D113</f>
        <v>7028751</v>
      </c>
      <c r="E108" s="125">
        <f>+E109+E111+E113</f>
        <v>7627000</v>
      </c>
    </row>
    <row r="109" spans="1:5" ht="20.100000000000001" customHeight="1">
      <c r="A109" s="14" t="s">
        <v>22</v>
      </c>
      <c r="B109" s="48" t="s">
        <v>195</v>
      </c>
      <c r="C109" s="159">
        <v>6305000</v>
      </c>
      <c r="D109" s="126">
        <v>5518000</v>
      </c>
      <c r="E109" s="127">
        <v>5762000</v>
      </c>
    </row>
    <row r="110" spans="1:5" ht="20.100000000000001" customHeight="1">
      <c r="A110" s="14" t="s">
        <v>24</v>
      </c>
      <c r="B110" s="59" t="s">
        <v>196</v>
      </c>
      <c r="C110" s="159"/>
      <c r="D110" s="126"/>
      <c r="E110" s="127"/>
    </row>
    <row r="111" spans="1:5" ht="20.100000000000001" customHeight="1">
      <c r="A111" s="14" t="s">
        <v>26</v>
      </c>
      <c r="B111" s="59" t="s">
        <v>197</v>
      </c>
      <c r="C111" s="153">
        <v>2845000</v>
      </c>
      <c r="D111" s="128">
        <v>1510751</v>
      </c>
      <c r="E111" s="60">
        <v>1865000</v>
      </c>
    </row>
    <row r="112" spans="1:5" ht="20.100000000000001" customHeight="1">
      <c r="A112" s="14" t="s">
        <v>28</v>
      </c>
      <c r="B112" s="59" t="s">
        <v>198</v>
      </c>
      <c r="C112" s="160"/>
      <c r="D112" s="128"/>
      <c r="E112" s="60"/>
    </row>
    <row r="113" spans="1:8" ht="20.100000000000001" customHeight="1">
      <c r="A113" s="14" t="s">
        <v>30</v>
      </c>
      <c r="B113" s="61" t="s">
        <v>199</v>
      </c>
      <c r="C113" s="160"/>
      <c r="D113" s="128"/>
      <c r="E113" s="60"/>
    </row>
    <row r="114" spans="1:8" ht="22.5" customHeight="1">
      <c r="A114" s="14" t="s">
        <v>32</v>
      </c>
      <c r="B114" s="62" t="s">
        <v>200</v>
      </c>
      <c r="C114" s="160"/>
      <c r="D114" s="128"/>
      <c r="E114" s="60"/>
    </row>
    <row r="115" spans="1:8" ht="20.100000000000001" customHeight="1">
      <c r="A115" s="14" t="s">
        <v>201</v>
      </c>
      <c r="B115" s="63" t="s">
        <v>202</v>
      </c>
      <c r="C115" s="160"/>
      <c r="D115" s="128"/>
      <c r="E115" s="60"/>
    </row>
    <row r="116" spans="1:8" ht="21" customHeight="1">
      <c r="A116" s="14" t="s">
        <v>203</v>
      </c>
      <c r="B116" s="64" t="s">
        <v>181</v>
      </c>
      <c r="C116" s="160"/>
      <c r="D116" s="128"/>
      <c r="E116" s="60"/>
    </row>
    <row r="117" spans="1:8" ht="20.100000000000001" customHeight="1">
      <c r="A117" s="14" t="s">
        <v>204</v>
      </c>
      <c r="B117" s="161" t="s">
        <v>205</v>
      </c>
      <c r="C117" s="160"/>
      <c r="D117" s="128"/>
      <c r="E117" s="60"/>
    </row>
    <row r="118" spans="1:8" ht="20.100000000000001" customHeight="1">
      <c r="A118" s="14" t="s">
        <v>206</v>
      </c>
      <c r="B118" s="64" t="s">
        <v>207</v>
      </c>
      <c r="C118" s="160"/>
      <c r="D118" s="128"/>
      <c r="E118" s="60"/>
    </row>
    <row r="119" spans="1:8" ht="20.100000000000001" customHeight="1">
      <c r="A119" s="14" t="s">
        <v>208</v>
      </c>
      <c r="B119" s="64" t="s">
        <v>187</v>
      </c>
      <c r="C119" s="160"/>
      <c r="D119" s="128"/>
      <c r="E119" s="60"/>
    </row>
    <row r="120" spans="1:8" ht="20.100000000000001" customHeight="1">
      <c r="A120" s="14" t="s">
        <v>209</v>
      </c>
      <c r="B120" s="64" t="s">
        <v>210</v>
      </c>
      <c r="C120" s="160"/>
      <c r="D120" s="128"/>
      <c r="E120" s="60"/>
    </row>
    <row r="121" spans="1:8" ht="20.100000000000001" customHeight="1">
      <c r="A121" s="53" t="s">
        <v>211</v>
      </c>
      <c r="B121" s="64" t="s">
        <v>212</v>
      </c>
      <c r="C121" s="162"/>
      <c r="D121" s="129"/>
      <c r="E121" s="65"/>
    </row>
    <row r="122" spans="1:8" ht="20.100000000000001" customHeight="1">
      <c r="A122" s="11" t="s">
        <v>34</v>
      </c>
      <c r="B122" s="12" t="s">
        <v>213</v>
      </c>
      <c r="C122" s="158">
        <f>+C123+C124</f>
        <v>666925</v>
      </c>
      <c r="D122" s="124">
        <f>+D123+D124</f>
        <v>425315</v>
      </c>
      <c r="E122" s="125">
        <f>+E123+E124</f>
        <v>481371</v>
      </c>
    </row>
    <row r="123" spans="1:8" ht="20.100000000000001" customHeight="1">
      <c r="A123" s="14" t="s">
        <v>36</v>
      </c>
      <c r="B123" s="66" t="s">
        <v>214</v>
      </c>
      <c r="C123" s="159">
        <v>666925</v>
      </c>
      <c r="D123" s="126">
        <v>425315</v>
      </c>
      <c r="E123" s="127">
        <v>481371</v>
      </c>
      <c r="H123" s="163"/>
    </row>
    <row r="124" spans="1:8" ht="20.100000000000001" customHeight="1">
      <c r="A124" s="20" t="s">
        <v>38</v>
      </c>
      <c r="B124" s="59" t="s">
        <v>215</v>
      </c>
      <c r="C124" s="154"/>
      <c r="D124" s="129"/>
      <c r="E124" s="65"/>
    </row>
    <row r="125" spans="1:8" ht="20.100000000000001" customHeight="1">
      <c r="A125" s="11" t="s">
        <v>48</v>
      </c>
      <c r="B125" s="12" t="s">
        <v>216</v>
      </c>
      <c r="C125" s="158">
        <f>+C92+C108+C122</f>
        <v>37020064</v>
      </c>
      <c r="D125" s="124">
        <f>+D92+D108+D122</f>
        <v>37575004</v>
      </c>
      <c r="E125" s="125">
        <f>+E92+E108+E122</f>
        <v>38215862</v>
      </c>
    </row>
    <row r="126" spans="1:8" ht="21" customHeight="1">
      <c r="A126" s="11" t="s">
        <v>62</v>
      </c>
      <c r="B126" s="12" t="s">
        <v>217</v>
      </c>
      <c r="C126" s="158">
        <f>+C127+C128+C129</f>
        <v>0</v>
      </c>
      <c r="D126" s="124">
        <f>+D127+D128+D129</f>
        <v>0</v>
      </c>
      <c r="E126" s="125">
        <f>+E127+E128+E129</f>
        <v>0</v>
      </c>
    </row>
    <row r="127" spans="1:8" ht="20.100000000000001" customHeight="1">
      <c r="A127" s="14" t="s">
        <v>64</v>
      </c>
      <c r="B127" s="66" t="s">
        <v>218</v>
      </c>
      <c r="C127" s="160"/>
      <c r="D127" s="128"/>
      <c r="E127" s="60"/>
    </row>
    <row r="128" spans="1:8" ht="22.5" customHeight="1">
      <c r="A128" s="14" t="s">
        <v>66</v>
      </c>
      <c r="B128" s="66" t="s">
        <v>219</v>
      </c>
      <c r="C128" s="160"/>
      <c r="D128" s="128"/>
      <c r="E128" s="60"/>
    </row>
    <row r="129" spans="1:5" ht="20.100000000000001" customHeight="1">
      <c r="A129" s="53" t="s">
        <v>68</v>
      </c>
      <c r="B129" s="67" t="s">
        <v>220</v>
      </c>
      <c r="C129" s="160"/>
      <c r="D129" s="128"/>
      <c r="E129" s="60"/>
    </row>
    <row r="130" spans="1:5" ht="20.100000000000001" customHeight="1">
      <c r="A130" s="11" t="s">
        <v>84</v>
      </c>
      <c r="B130" s="12" t="s">
        <v>221</v>
      </c>
      <c r="C130" s="158">
        <f>+C131+C132+C133+C134</f>
        <v>0</v>
      </c>
      <c r="D130" s="124">
        <f>+D131+D132+D133+D134</f>
        <v>0</v>
      </c>
      <c r="E130" s="125">
        <f>+E131+E132+E133+E134</f>
        <v>0</v>
      </c>
    </row>
    <row r="131" spans="1:5" ht="20.100000000000001" customHeight="1">
      <c r="A131" s="14" t="s">
        <v>86</v>
      </c>
      <c r="B131" s="66" t="s">
        <v>222</v>
      </c>
      <c r="C131" s="160"/>
      <c r="D131" s="128"/>
      <c r="E131" s="60"/>
    </row>
    <row r="132" spans="1:5" ht="20.100000000000001" customHeight="1">
      <c r="A132" s="14" t="s">
        <v>88</v>
      </c>
      <c r="B132" s="66" t="s">
        <v>223</v>
      </c>
      <c r="C132" s="160"/>
      <c r="D132" s="128"/>
      <c r="E132" s="60"/>
    </row>
    <row r="133" spans="1:5" ht="20.100000000000001" customHeight="1">
      <c r="A133" s="14" t="s">
        <v>90</v>
      </c>
      <c r="B133" s="66" t="s">
        <v>224</v>
      </c>
      <c r="C133" s="160"/>
      <c r="D133" s="128"/>
      <c r="E133" s="60"/>
    </row>
    <row r="134" spans="1:5" ht="20.100000000000001" customHeight="1">
      <c r="A134" s="53" t="s">
        <v>92</v>
      </c>
      <c r="B134" s="67" t="s">
        <v>225</v>
      </c>
      <c r="C134" s="160"/>
      <c r="D134" s="128"/>
      <c r="E134" s="60"/>
    </row>
    <row r="135" spans="1:5" ht="20.100000000000001" customHeight="1">
      <c r="A135" s="11" t="s">
        <v>96</v>
      </c>
      <c r="B135" s="12" t="s">
        <v>226</v>
      </c>
      <c r="C135" s="158">
        <f>+C136+C137+C138+C139</f>
        <v>713518</v>
      </c>
      <c r="D135" s="124">
        <f>+D136+D137+D138+D139</f>
        <v>765265</v>
      </c>
      <c r="E135" s="125">
        <f>+E136+E137+E138+E139</f>
        <v>802502</v>
      </c>
    </row>
    <row r="136" spans="1:5" ht="20.100000000000001" customHeight="1">
      <c r="A136" s="14" t="s">
        <v>98</v>
      </c>
      <c r="B136" s="66" t="s">
        <v>227</v>
      </c>
      <c r="C136" s="160"/>
      <c r="D136" s="128"/>
      <c r="E136" s="60"/>
    </row>
    <row r="137" spans="1:5" ht="20.100000000000001" customHeight="1">
      <c r="A137" s="14" t="s">
        <v>100</v>
      </c>
      <c r="B137" s="66" t="s">
        <v>228</v>
      </c>
      <c r="C137" s="160">
        <v>713518</v>
      </c>
      <c r="D137" s="128">
        <v>765265</v>
      </c>
      <c r="E137" s="60">
        <v>802502</v>
      </c>
    </row>
    <row r="138" spans="1:5" ht="20.100000000000001" customHeight="1">
      <c r="A138" s="14" t="s">
        <v>102</v>
      </c>
      <c r="B138" s="66" t="s">
        <v>229</v>
      </c>
      <c r="C138" s="160"/>
      <c r="D138" s="128"/>
      <c r="E138" s="60"/>
    </row>
    <row r="139" spans="1:5" ht="20.100000000000001" customHeight="1">
      <c r="A139" s="53" t="s">
        <v>104</v>
      </c>
      <c r="B139" s="67" t="s">
        <v>323</v>
      </c>
      <c r="C139" s="160">
        <v>0</v>
      </c>
      <c r="D139" s="128">
        <v>0</v>
      </c>
      <c r="E139" s="60">
        <v>0</v>
      </c>
    </row>
    <row r="140" spans="1:5" ht="20.100000000000001" customHeight="1">
      <c r="A140" s="11" t="s">
        <v>106</v>
      </c>
      <c r="B140" s="12" t="s">
        <v>231</v>
      </c>
      <c r="C140" s="164">
        <f>+C141+C142+C143+C144</f>
        <v>0</v>
      </c>
      <c r="D140" s="165">
        <f>+D141+D142+D143+D144</f>
        <v>0</v>
      </c>
      <c r="E140" s="166">
        <f>+E141+E142+E143+E144</f>
        <v>0</v>
      </c>
    </row>
    <row r="141" spans="1:5" ht="20.100000000000001" customHeight="1">
      <c r="A141" s="14" t="s">
        <v>108</v>
      </c>
      <c r="B141" s="66" t="s">
        <v>232</v>
      </c>
      <c r="C141" s="160"/>
      <c r="D141" s="128"/>
      <c r="E141" s="60"/>
    </row>
    <row r="142" spans="1:5" ht="20.100000000000001" customHeight="1">
      <c r="A142" s="14" t="s">
        <v>110</v>
      </c>
      <c r="B142" s="66" t="s">
        <v>233</v>
      </c>
      <c r="C142" s="160"/>
      <c r="D142" s="128"/>
      <c r="E142" s="60"/>
    </row>
    <row r="143" spans="1:5" ht="20.100000000000001" customHeight="1">
      <c r="A143" s="14" t="s">
        <v>112</v>
      </c>
      <c r="B143" s="66" t="s">
        <v>234</v>
      </c>
      <c r="C143" s="160"/>
      <c r="D143" s="128"/>
      <c r="E143" s="60"/>
    </row>
    <row r="144" spans="1:5" ht="20.100000000000001" customHeight="1">
      <c r="A144" s="14" t="s">
        <v>114</v>
      </c>
      <c r="B144" s="66" t="s">
        <v>235</v>
      </c>
      <c r="C144" s="160"/>
      <c r="D144" s="128"/>
      <c r="E144" s="60"/>
    </row>
    <row r="145" spans="1:5" ht="20.100000000000001" customHeight="1">
      <c r="A145" s="11" t="s">
        <v>116</v>
      </c>
      <c r="B145" s="12" t="s">
        <v>236</v>
      </c>
      <c r="C145" s="167">
        <f>+C126+C130+C135+C140</f>
        <v>713518</v>
      </c>
      <c r="D145" s="168">
        <f>+D126+D130+D135+D140</f>
        <v>765265</v>
      </c>
      <c r="E145" s="169">
        <f>+E126+E130+E135+E140</f>
        <v>802502</v>
      </c>
    </row>
    <row r="146" spans="1:5" ht="20.100000000000001" customHeight="1">
      <c r="A146" s="70" t="s">
        <v>118</v>
      </c>
      <c r="B146" s="71" t="s">
        <v>237</v>
      </c>
      <c r="C146" s="167">
        <f>+C125+C145</f>
        <v>37733582</v>
      </c>
      <c r="D146" s="168">
        <f>+D125+D145</f>
        <v>38340269</v>
      </c>
      <c r="E146" s="169">
        <f>+E125+E145</f>
        <v>39018364</v>
      </c>
    </row>
  </sheetData>
  <mergeCells count="4">
    <mergeCell ref="A3:E3"/>
    <mergeCell ref="A4:B4"/>
    <mergeCell ref="A88:E88"/>
    <mergeCell ref="A89:B89"/>
  </mergeCells>
  <phoneticPr fontId="18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2:O29"/>
  <sheetViews>
    <sheetView zoomScaleNormal="100" workbookViewId="0">
      <selection activeCell="B2" sqref="B2"/>
    </sheetView>
  </sheetViews>
  <sheetFormatPr defaultColWidth="8.85546875" defaultRowHeight="15"/>
  <cols>
    <col min="1" max="1" width="7.42578125" customWidth="1"/>
    <col min="2" max="2" width="27.28515625" customWidth="1"/>
    <col min="3" max="3" width="8.42578125" customWidth="1"/>
    <col min="4" max="4" width="8.140625" customWidth="1"/>
    <col min="5" max="5" width="8" customWidth="1"/>
    <col min="6" max="6" width="7.5703125" customWidth="1"/>
    <col min="7" max="7" width="7.85546875" customWidth="1"/>
    <col min="8" max="8" width="8.140625" customWidth="1"/>
    <col min="9" max="10" width="7.85546875" customWidth="1"/>
    <col min="11" max="11" width="7.7109375" customWidth="1"/>
    <col min="12" max="12" width="8" customWidth="1"/>
    <col min="13" max="13" width="7.85546875" customWidth="1"/>
    <col min="14" max="14" width="8" customWidth="1"/>
  </cols>
  <sheetData>
    <row r="2" spans="1:15">
      <c r="B2" t="s">
        <v>369</v>
      </c>
    </row>
    <row r="3" spans="1:15" ht="30" customHeight="1">
      <c r="A3" s="227" t="s">
        <v>324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</row>
    <row r="4" spans="1:15" ht="20.100000000000001" customHeight="1">
      <c r="A4" s="170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2" t="s">
        <v>239</v>
      </c>
    </row>
    <row r="5" spans="1:15" ht="20.100000000000001" customHeight="1">
      <c r="A5" s="173" t="s">
        <v>316</v>
      </c>
      <c r="B5" s="174" t="s">
        <v>242</v>
      </c>
      <c r="C5" s="174" t="s">
        <v>325</v>
      </c>
      <c r="D5" s="174" t="s">
        <v>326</v>
      </c>
      <c r="E5" s="174" t="s">
        <v>327</v>
      </c>
      <c r="F5" s="174" t="s">
        <v>328</v>
      </c>
      <c r="G5" s="174" t="s">
        <v>329</v>
      </c>
      <c r="H5" s="174" t="s">
        <v>330</v>
      </c>
      <c r="I5" s="174" t="s">
        <v>331</v>
      </c>
      <c r="J5" s="174" t="s">
        <v>332</v>
      </c>
      <c r="K5" s="174" t="s">
        <v>333</v>
      </c>
      <c r="L5" s="174" t="s">
        <v>334</v>
      </c>
      <c r="M5" s="174" t="s">
        <v>335</v>
      </c>
      <c r="N5" s="174" t="s">
        <v>336</v>
      </c>
      <c r="O5" s="175" t="s">
        <v>337</v>
      </c>
    </row>
    <row r="6" spans="1:15" ht="20.100000000000001" customHeight="1">
      <c r="A6" s="176" t="s">
        <v>6</v>
      </c>
      <c r="B6" s="228" t="s">
        <v>240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21" customHeight="1">
      <c r="A7" s="177" t="s">
        <v>20</v>
      </c>
      <c r="B7" s="67" t="s">
        <v>243</v>
      </c>
      <c r="C7" s="178">
        <v>1506342</v>
      </c>
      <c r="D7" s="178">
        <v>1506342</v>
      </c>
      <c r="E7" s="178">
        <v>1506342</v>
      </c>
      <c r="F7" s="178">
        <v>1506342</v>
      </c>
      <c r="G7" s="178">
        <v>1506342</v>
      </c>
      <c r="H7" s="178">
        <v>1506342</v>
      </c>
      <c r="I7" s="178">
        <v>1506342</v>
      </c>
      <c r="J7" s="178">
        <v>1506343</v>
      </c>
      <c r="K7" s="178">
        <v>1506343</v>
      </c>
      <c r="L7" s="178">
        <v>1506343</v>
      </c>
      <c r="M7" s="178">
        <v>1506343</v>
      </c>
      <c r="N7" s="178">
        <v>1506343</v>
      </c>
      <c r="O7" s="179">
        <f t="shared" ref="O7:O16" si="0">SUM(C7:N7)</f>
        <v>18076109</v>
      </c>
    </row>
    <row r="8" spans="1:15" ht="21.75" customHeight="1">
      <c r="A8" s="180" t="s">
        <v>34</v>
      </c>
      <c r="B8" s="48" t="s">
        <v>338</v>
      </c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2">
        <f t="shared" si="0"/>
        <v>0</v>
      </c>
    </row>
    <row r="9" spans="1:15" ht="21.75" customHeight="1">
      <c r="A9" s="180" t="s">
        <v>48</v>
      </c>
      <c r="B9" s="66" t="s">
        <v>339</v>
      </c>
      <c r="C9" s="183">
        <v>0</v>
      </c>
      <c r="D9" s="183">
        <v>0</v>
      </c>
      <c r="E9" s="183">
        <v>0</v>
      </c>
      <c r="F9" s="183">
        <v>0</v>
      </c>
      <c r="G9" s="183">
        <v>0</v>
      </c>
      <c r="H9" s="183">
        <v>0</v>
      </c>
      <c r="I9" s="183">
        <v>0</v>
      </c>
      <c r="J9" s="183">
        <v>0</v>
      </c>
      <c r="K9" s="183">
        <v>0</v>
      </c>
      <c r="L9" s="183"/>
      <c r="M9" s="183"/>
      <c r="N9" s="183"/>
      <c r="O9" s="184">
        <f t="shared" si="0"/>
        <v>0</v>
      </c>
    </row>
    <row r="10" spans="1:15" ht="20.100000000000001" customHeight="1">
      <c r="A10" s="180" t="s">
        <v>62</v>
      </c>
      <c r="B10" s="185" t="s">
        <v>248</v>
      </c>
      <c r="C10" s="181">
        <v>135000</v>
      </c>
      <c r="D10" s="181">
        <v>135000</v>
      </c>
      <c r="E10" s="181">
        <v>135000</v>
      </c>
      <c r="F10" s="181">
        <v>135000</v>
      </c>
      <c r="G10" s="181">
        <v>135000</v>
      </c>
      <c r="H10" s="181">
        <v>135000</v>
      </c>
      <c r="I10" s="181">
        <v>135000</v>
      </c>
      <c r="J10" s="181">
        <v>135000</v>
      </c>
      <c r="K10" s="181">
        <v>135000</v>
      </c>
      <c r="L10" s="181">
        <v>135000</v>
      </c>
      <c r="M10" s="181">
        <v>135000</v>
      </c>
      <c r="N10" s="181">
        <v>135000</v>
      </c>
      <c r="O10" s="182">
        <f t="shared" si="0"/>
        <v>1620000</v>
      </c>
    </row>
    <row r="11" spans="1:15" ht="20.100000000000001" customHeight="1">
      <c r="A11" s="180" t="s">
        <v>84</v>
      </c>
      <c r="B11" s="185" t="s">
        <v>340</v>
      </c>
      <c r="C11" s="181">
        <v>100083</v>
      </c>
      <c r="D11" s="181">
        <v>100083</v>
      </c>
      <c r="E11" s="181">
        <v>100083</v>
      </c>
      <c r="F11" s="181">
        <v>100083</v>
      </c>
      <c r="G11" s="181">
        <v>100083</v>
      </c>
      <c r="H11" s="181">
        <v>100083</v>
      </c>
      <c r="I11" s="181">
        <v>100083</v>
      </c>
      <c r="J11" s="181">
        <v>100083</v>
      </c>
      <c r="K11" s="181">
        <v>100084</v>
      </c>
      <c r="L11" s="181">
        <v>100084</v>
      </c>
      <c r="M11" s="181">
        <v>100084</v>
      </c>
      <c r="N11" s="181">
        <v>100084</v>
      </c>
      <c r="O11" s="182">
        <f t="shared" si="0"/>
        <v>1201000</v>
      </c>
    </row>
    <row r="12" spans="1:15" ht="20.100000000000001" customHeight="1">
      <c r="A12" s="180" t="s">
        <v>96</v>
      </c>
      <c r="B12" s="185" t="s">
        <v>289</v>
      </c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2">
        <f t="shared" si="0"/>
        <v>0</v>
      </c>
    </row>
    <row r="13" spans="1:15" ht="20.100000000000001" customHeight="1">
      <c r="A13" s="180" t="s">
        <v>106</v>
      </c>
      <c r="B13" s="185" t="s">
        <v>249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2">
        <f t="shared" si="0"/>
        <v>0</v>
      </c>
    </row>
    <row r="14" spans="1:15" ht="21" customHeight="1">
      <c r="A14" s="180" t="s">
        <v>116</v>
      </c>
      <c r="B14" s="48" t="s">
        <v>341</v>
      </c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2">
        <f t="shared" si="0"/>
        <v>0</v>
      </c>
    </row>
    <row r="15" spans="1:15" ht="20.100000000000001" customHeight="1">
      <c r="A15" s="180" t="s">
        <v>118</v>
      </c>
      <c r="B15" s="185" t="s">
        <v>342</v>
      </c>
      <c r="C15" s="181">
        <v>1413646</v>
      </c>
      <c r="D15" s="181">
        <v>1413646</v>
      </c>
      <c r="E15" s="181">
        <v>1413646</v>
      </c>
      <c r="F15" s="181">
        <v>1413646</v>
      </c>
      <c r="G15" s="181">
        <v>1413646</v>
      </c>
      <c r="H15" s="181">
        <v>1413646</v>
      </c>
      <c r="I15" s="181">
        <v>1413646</v>
      </c>
      <c r="J15" s="181">
        <v>1413646</v>
      </c>
      <c r="K15" s="181">
        <v>1413646</v>
      </c>
      <c r="L15" s="181">
        <v>1413646</v>
      </c>
      <c r="M15" s="181">
        <v>1413646</v>
      </c>
      <c r="N15" s="181">
        <v>1413647</v>
      </c>
      <c r="O15" s="182">
        <f t="shared" si="0"/>
        <v>16963753</v>
      </c>
    </row>
    <row r="16" spans="1:15" ht="20.100000000000001" customHeight="1">
      <c r="A16" s="176" t="s">
        <v>126</v>
      </c>
      <c r="B16" s="186" t="s">
        <v>343</v>
      </c>
      <c r="C16" s="187">
        <f t="shared" ref="C16:N16" si="1">SUM(C7:C15)</f>
        <v>3155071</v>
      </c>
      <c r="D16" s="187">
        <f t="shared" si="1"/>
        <v>3155071</v>
      </c>
      <c r="E16" s="187">
        <f t="shared" si="1"/>
        <v>3155071</v>
      </c>
      <c r="F16" s="187">
        <f t="shared" si="1"/>
        <v>3155071</v>
      </c>
      <c r="G16" s="187">
        <f t="shared" si="1"/>
        <v>3155071</v>
      </c>
      <c r="H16" s="187">
        <f t="shared" si="1"/>
        <v>3155071</v>
      </c>
      <c r="I16" s="187">
        <f t="shared" si="1"/>
        <v>3155071</v>
      </c>
      <c r="J16" s="187">
        <f t="shared" si="1"/>
        <v>3155072</v>
      </c>
      <c r="K16" s="187">
        <f t="shared" si="1"/>
        <v>3155073</v>
      </c>
      <c r="L16" s="187">
        <f t="shared" si="1"/>
        <v>3155073</v>
      </c>
      <c r="M16" s="187">
        <f t="shared" si="1"/>
        <v>3155073</v>
      </c>
      <c r="N16" s="187">
        <f t="shared" si="1"/>
        <v>3155074</v>
      </c>
      <c r="O16" s="188">
        <f t="shared" si="0"/>
        <v>37860862</v>
      </c>
    </row>
    <row r="17" spans="1:15" ht="20.100000000000001" customHeight="1">
      <c r="A17" s="176" t="s">
        <v>136</v>
      </c>
      <c r="B17" s="228" t="s">
        <v>241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</row>
    <row r="18" spans="1:15" ht="20.100000000000001" customHeight="1">
      <c r="A18" s="189" t="s">
        <v>142</v>
      </c>
      <c r="B18" s="190" t="s">
        <v>244</v>
      </c>
      <c r="C18" s="183">
        <v>1065892</v>
      </c>
      <c r="D18" s="183">
        <v>1065892</v>
      </c>
      <c r="E18" s="183">
        <v>1065892</v>
      </c>
      <c r="F18" s="183">
        <v>1065892</v>
      </c>
      <c r="G18" s="183">
        <v>1065892</v>
      </c>
      <c r="H18" s="183">
        <v>1065892</v>
      </c>
      <c r="I18" s="183">
        <v>1065892</v>
      </c>
      <c r="J18" s="183">
        <v>1065892</v>
      </c>
      <c r="K18" s="183">
        <v>1065891</v>
      </c>
      <c r="L18" s="183">
        <v>1065891</v>
      </c>
      <c r="M18" s="183">
        <v>1065891</v>
      </c>
      <c r="N18" s="183">
        <v>1065891</v>
      </c>
      <c r="O18" s="184">
        <f t="shared" ref="O18:O28" si="2">SUM(C18:N18)</f>
        <v>12790700</v>
      </c>
    </row>
    <row r="19" spans="1:15" ht="21.75" customHeight="1">
      <c r="A19" s="180" t="s">
        <v>150</v>
      </c>
      <c r="B19" s="48" t="s">
        <v>170</v>
      </c>
      <c r="C19" s="181">
        <v>137500</v>
      </c>
      <c r="D19" s="181">
        <v>137500</v>
      </c>
      <c r="E19" s="181">
        <v>137500</v>
      </c>
      <c r="F19" s="181">
        <v>137500</v>
      </c>
      <c r="G19" s="181">
        <v>137500</v>
      </c>
      <c r="H19" s="181">
        <v>137500</v>
      </c>
      <c r="I19" s="181">
        <v>137500</v>
      </c>
      <c r="J19" s="181">
        <v>137500</v>
      </c>
      <c r="K19" s="181">
        <v>137500</v>
      </c>
      <c r="L19" s="181">
        <v>137500</v>
      </c>
      <c r="M19" s="181">
        <v>137500</v>
      </c>
      <c r="N19" s="181">
        <v>137500</v>
      </c>
      <c r="O19" s="182">
        <f t="shared" si="2"/>
        <v>1650000</v>
      </c>
    </row>
    <row r="20" spans="1:15" ht="20.100000000000001" customHeight="1">
      <c r="A20" s="180" t="s">
        <v>160</v>
      </c>
      <c r="B20" s="185" t="s">
        <v>171</v>
      </c>
      <c r="C20" s="181">
        <v>751083</v>
      </c>
      <c r="D20" s="181">
        <v>751083</v>
      </c>
      <c r="E20" s="181">
        <v>751083</v>
      </c>
      <c r="F20" s="181">
        <v>751083</v>
      </c>
      <c r="G20" s="181">
        <v>751083</v>
      </c>
      <c r="H20" s="181">
        <v>751083</v>
      </c>
      <c r="I20" s="181">
        <v>751083</v>
      </c>
      <c r="J20" s="181">
        <v>751083</v>
      </c>
      <c r="K20" s="181">
        <v>751084</v>
      </c>
      <c r="L20" s="181">
        <v>751084</v>
      </c>
      <c r="M20" s="181">
        <v>751084</v>
      </c>
      <c r="N20" s="181">
        <v>751084</v>
      </c>
      <c r="O20" s="182">
        <f t="shared" si="2"/>
        <v>9013000</v>
      </c>
    </row>
    <row r="21" spans="1:15" ht="20.100000000000001" customHeight="1">
      <c r="A21" s="180" t="s">
        <v>162</v>
      </c>
      <c r="B21" s="185" t="s">
        <v>172</v>
      </c>
      <c r="C21" s="181">
        <v>170214</v>
      </c>
      <c r="D21" s="181">
        <v>170214</v>
      </c>
      <c r="E21" s="181">
        <v>170214</v>
      </c>
      <c r="F21" s="181">
        <v>170214</v>
      </c>
      <c r="G21" s="181">
        <v>170214</v>
      </c>
      <c r="H21" s="181">
        <v>170214</v>
      </c>
      <c r="I21" s="181">
        <v>170214</v>
      </c>
      <c r="J21" s="181">
        <v>170214</v>
      </c>
      <c r="K21" s="181">
        <v>170214</v>
      </c>
      <c r="L21" s="181">
        <v>170214</v>
      </c>
      <c r="M21" s="181">
        <v>170213</v>
      </c>
      <c r="N21" s="181">
        <v>170213</v>
      </c>
      <c r="O21" s="182">
        <f t="shared" si="2"/>
        <v>2042566</v>
      </c>
    </row>
    <row r="22" spans="1:15" ht="20.100000000000001" customHeight="1">
      <c r="A22" s="180" t="s">
        <v>164</v>
      </c>
      <c r="B22" s="185" t="s">
        <v>174</v>
      </c>
      <c r="C22" s="181">
        <v>101500</v>
      </c>
      <c r="D22" s="181">
        <v>101500</v>
      </c>
      <c r="E22" s="181">
        <v>101500</v>
      </c>
      <c r="F22" s="181">
        <v>101500</v>
      </c>
      <c r="G22" s="181">
        <v>101500</v>
      </c>
      <c r="H22" s="181">
        <v>101500</v>
      </c>
      <c r="I22" s="181">
        <v>101500</v>
      </c>
      <c r="J22" s="181">
        <v>101500</v>
      </c>
      <c r="K22" s="181">
        <v>101500</v>
      </c>
      <c r="L22" s="181">
        <v>101500</v>
      </c>
      <c r="M22" s="181">
        <v>101500</v>
      </c>
      <c r="N22" s="181">
        <v>101500</v>
      </c>
      <c r="O22" s="182">
        <f t="shared" si="2"/>
        <v>1218000</v>
      </c>
    </row>
    <row r="23" spans="1:15" ht="20.100000000000001" customHeight="1">
      <c r="A23" s="180" t="s">
        <v>262</v>
      </c>
      <c r="B23" s="185" t="s">
        <v>251</v>
      </c>
      <c r="C23" s="181">
        <v>2462</v>
      </c>
      <c r="D23" s="181">
        <v>2462</v>
      </c>
      <c r="E23" s="181">
        <v>2462</v>
      </c>
      <c r="F23" s="181">
        <v>2462</v>
      </c>
      <c r="G23" s="181">
        <v>2462</v>
      </c>
      <c r="H23" s="181">
        <v>2461</v>
      </c>
      <c r="I23" s="181">
        <v>2460</v>
      </c>
      <c r="J23" s="181">
        <v>2461</v>
      </c>
      <c r="K23" s="181">
        <v>2459</v>
      </c>
      <c r="L23" s="181">
        <v>2459</v>
      </c>
      <c r="M23" s="181">
        <v>2459</v>
      </c>
      <c r="N23" s="181">
        <v>2459</v>
      </c>
      <c r="O23" s="182">
        <f t="shared" si="2"/>
        <v>29528</v>
      </c>
    </row>
    <row r="24" spans="1:15" ht="20.100000000000001" customHeight="1">
      <c r="A24" s="180" t="s">
        <v>265</v>
      </c>
      <c r="B24" s="185" t="s">
        <v>195</v>
      </c>
      <c r="C24" s="181">
        <v>861912</v>
      </c>
      <c r="D24" s="181">
        <v>861912</v>
      </c>
      <c r="E24" s="181">
        <v>861912</v>
      </c>
      <c r="F24" s="181">
        <v>861912</v>
      </c>
      <c r="G24" s="181">
        <v>861912</v>
      </c>
      <c r="H24" s="181">
        <v>861912</v>
      </c>
      <c r="I24" s="181">
        <v>861912</v>
      </c>
      <c r="J24" s="181">
        <v>861912</v>
      </c>
      <c r="K24" s="181">
        <v>861911</v>
      </c>
      <c r="L24" s="181">
        <v>861911</v>
      </c>
      <c r="M24" s="181">
        <v>861911</v>
      </c>
      <c r="N24" s="181">
        <v>861911</v>
      </c>
      <c r="O24" s="182">
        <f t="shared" si="2"/>
        <v>10342940</v>
      </c>
    </row>
    <row r="25" spans="1:15" ht="20.100000000000001" customHeight="1">
      <c r="A25" s="180" t="s">
        <v>268</v>
      </c>
      <c r="B25" s="48" t="s">
        <v>197</v>
      </c>
      <c r="C25" s="181">
        <v>8833</v>
      </c>
      <c r="D25" s="181">
        <v>8833</v>
      </c>
      <c r="E25" s="181">
        <v>8833</v>
      </c>
      <c r="F25" s="181">
        <v>8833</v>
      </c>
      <c r="G25" s="181">
        <v>8833</v>
      </c>
      <c r="H25" s="181">
        <v>8833</v>
      </c>
      <c r="I25" s="181">
        <v>8833</v>
      </c>
      <c r="J25" s="181">
        <v>8833</v>
      </c>
      <c r="K25" s="181">
        <v>8834</v>
      </c>
      <c r="L25" s="181">
        <v>8834</v>
      </c>
      <c r="M25" s="181">
        <v>8834</v>
      </c>
      <c r="N25" s="181">
        <v>8834</v>
      </c>
      <c r="O25" s="182">
        <f t="shared" si="2"/>
        <v>106000</v>
      </c>
    </row>
    <row r="26" spans="1:15" ht="20.100000000000001" customHeight="1">
      <c r="A26" s="180" t="s">
        <v>270</v>
      </c>
      <c r="B26" s="185" t="s">
        <v>199</v>
      </c>
      <c r="C26" s="181">
        <v>0</v>
      </c>
      <c r="D26" s="181">
        <v>0</v>
      </c>
      <c r="E26" s="181">
        <v>0</v>
      </c>
      <c r="F26" s="181">
        <v>0</v>
      </c>
      <c r="G26" s="181">
        <v>0</v>
      </c>
      <c r="H26" s="181">
        <v>0</v>
      </c>
      <c r="I26" s="181">
        <v>0</v>
      </c>
      <c r="J26" s="181">
        <v>0</v>
      </c>
      <c r="K26" s="181">
        <v>0</v>
      </c>
      <c r="L26" s="181">
        <v>0</v>
      </c>
      <c r="M26" s="181">
        <v>0</v>
      </c>
      <c r="N26" s="181">
        <v>0</v>
      </c>
      <c r="O26" s="182">
        <f t="shared" si="2"/>
        <v>0</v>
      </c>
    </row>
    <row r="27" spans="1:15" ht="20.100000000000001" customHeight="1">
      <c r="A27" s="180" t="s">
        <v>273</v>
      </c>
      <c r="B27" s="185" t="s">
        <v>344</v>
      </c>
      <c r="C27" s="181">
        <v>55675</v>
      </c>
      <c r="D27" s="181">
        <v>55675</v>
      </c>
      <c r="E27" s="181">
        <v>55675</v>
      </c>
      <c r="F27" s="181">
        <v>55675</v>
      </c>
      <c r="G27" s="181">
        <v>55675</v>
      </c>
      <c r="H27" s="181">
        <v>55676</v>
      </c>
      <c r="I27" s="181">
        <v>55677</v>
      </c>
      <c r="J27" s="181">
        <v>55677</v>
      </c>
      <c r="K27" s="181">
        <v>55680</v>
      </c>
      <c r="L27" s="181">
        <v>55680</v>
      </c>
      <c r="M27" s="181">
        <v>55681</v>
      </c>
      <c r="N27" s="181">
        <v>55682</v>
      </c>
      <c r="O27" s="182">
        <f t="shared" si="2"/>
        <v>668128</v>
      </c>
    </row>
    <row r="28" spans="1:15" ht="20.100000000000001" customHeight="1">
      <c r="A28" s="191" t="s">
        <v>276</v>
      </c>
      <c r="B28" s="186" t="s">
        <v>345</v>
      </c>
      <c r="C28" s="187">
        <f t="shared" ref="C28:N28" si="3">SUM(C18:C27)</f>
        <v>3155071</v>
      </c>
      <c r="D28" s="187">
        <f t="shared" si="3"/>
        <v>3155071</v>
      </c>
      <c r="E28" s="187">
        <f t="shared" si="3"/>
        <v>3155071</v>
      </c>
      <c r="F28" s="187">
        <f t="shared" si="3"/>
        <v>3155071</v>
      </c>
      <c r="G28" s="187">
        <f t="shared" si="3"/>
        <v>3155071</v>
      </c>
      <c r="H28" s="187">
        <f t="shared" si="3"/>
        <v>3155071</v>
      </c>
      <c r="I28" s="187">
        <f t="shared" si="3"/>
        <v>3155071</v>
      </c>
      <c r="J28" s="187">
        <f t="shared" si="3"/>
        <v>3155072</v>
      </c>
      <c r="K28" s="187">
        <f t="shared" si="3"/>
        <v>3155073</v>
      </c>
      <c r="L28" s="187">
        <f t="shared" si="3"/>
        <v>3155073</v>
      </c>
      <c r="M28" s="187">
        <f t="shared" si="3"/>
        <v>3155073</v>
      </c>
      <c r="N28" s="187">
        <f t="shared" si="3"/>
        <v>3155074</v>
      </c>
      <c r="O28" s="188">
        <f t="shared" si="2"/>
        <v>37860862</v>
      </c>
    </row>
    <row r="29" spans="1:15" ht="20.100000000000001" customHeight="1">
      <c r="A29" s="191" t="s">
        <v>279</v>
      </c>
      <c r="B29" s="192" t="s">
        <v>346</v>
      </c>
      <c r="C29" s="193">
        <f t="shared" ref="C29:O29" si="4">C16-C28</f>
        <v>0</v>
      </c>
      <c r="D29" s="193">
        <f t="shared" si="4"/>
        <v>0</v>
      </c>
      <c r="E29" s="193">
        <f t="shared" si="4"/>
        <v>0</v>
      </c>
      <c r="F29" s="193">
        <f t="shared" si="4"/>
        <v>0</v>
      </c>
      <c r="G29" s="193">
        <f t="shared" si="4"/>
        <v>0</v>
      </c>
      <c r="H29" s="193">
        <f t="shared" si="4"/>
        <v>0</v>
      </c>
      <c r="I29" s="193">
        <f t="shared" si="4"/>
        <v>0</v>
      </c>
      <c r="J29" s="193">
        <f t="shared" si="4"/>
        <v>0</v>
      </c>
      <c r="K29" s="193">
        <f t="shared" si="4"/>
        <v>0</v>
      </c>
      <c r="L29" s="193">
        <f t="shared" si="4"/>
        <v>0</v>
      </c>
      <c r="M29" s="193">
        <f t="shared" si="4"/>
        <v>0</v>
      </c>
      <c r="N29" s="193">
        <f t="shared" si="4"/>
        <v>0</v>
      </c>
      <c r="O29" s="193">
        <f t="shared" si="4"/>
        <v>0</v>
      </c>
    </row>
  </sheetData>
  <mergeCells count="3">
    <mergeCell ref="A3:O3"/>
    <mergeCell ref="B6:O6"/>
    <mergeCell ref="B17:O17"/>
  </mergeCells>
  <phoneticPr fontId="18" type="noConversion"/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8"/>
  <sheetViews>
    <sheetView zoomScaleNormal="100" workbookViewId="0"/>
  </sheetViews>
  <sheetFormatPr defaultColWidth="8.85546875" defaultRowHeight="15"/>
  <cols>
    <col min="1" max="1" width="52" customWidth="1"/>
    <col min="2" max="2" width="36.28515625" customWidth="1"/>
  </cols>
  <sheetData>
    <row r="1" spans="1:2">
      <c r="A1" t="s">
        <v>373</v>
      </c>
    </row>
    <row r="4" spans="1:2" ht="20.100000000000001" customHeight="1">
      <c r="A4" s="229" t="s">
        <v>347</v>
      </c>
      <c r="B4" s="229"/>
    </row>
    <row r="5" spans="1:2" ht="20.100000000000001" customHeight="1">
      <c r="A5" s="1"/>
      <c r="B5" s="194" t="s">
        <v>348</v>
      </c>
    </row>
    <row r="6" spans="1:2" ht="20.100000000000001" customHeight="1">
      <c r="A6" s="195" t="s">
        <v>349</v>
      </c>
      <c r="B6" s="196" t="s">
        <v>350</v>
      </c>
    </row>
    <row r="7" spans="1:2" ht="20.100000000000001" customHeight="1">
      <c r="A7" s="197">
        <v>1</v>
      </c>
      <c r="B7" s="198">
        <v>2</v>
      </c>
    </row>
    <row r="8" spans="1:2" ht="20.100000000000001" customHeight="1">
      <c r="A8" s="199" t="s">
        <v>9</v>
      </c>
      <c r="B8" s="200">
        <v>12044365</v>
      </c>
    </row>
    <row r="9" spans="1:2" ht="20.100000000000001" customHeight="1">
      <c r="A9" s="201" t="s">
        <v>351</v>
      </c>
      <c r="B9" s="200"/>
    </row>
    <row r="10" spans="1:2" ht="20.100000000000001" customHeight="1">
      <c r="A10" s="201" t="s">
        <v>352</v>
      </c>
      <c r="B10" s="200">
        <v>2040166</v>
      </c>
    </row>
    <row r="11" spans="1:2" ht="20.100000000000001" customHeight="1">
      <c r="A11" s="201" t="s">
        <v>353</v>
      </c>
      <c r="B11" s="200">
        <v>2270000</v>
      </c>
    </row>
    <row r="12" spans="1:2" ht="20.100000000000001" customHeight="1">
      <c r="A12" s="201" t="s">
        <v>17</v>
      </c>
      <c r="B12" s="200"/>
    </row>
    <row r="13" spans="1:2" ht="20.100000000000001" customHeight="1">
      <c r="A13" s="201" t="s">
        <v>19</v>
      </c>
      <c r="B13" s="200">
        <v>1721578</v>
      </c>
    </row>
    <row r="14" spans="1:2" ht="20.100000000000001" customHeight="1">
      <c r="A14" s="201"/>
      <c r="B14" s="200"/>
    </row>
    <row r="15" spans="1:2" ht="20.100000000000001" customHeight="1">
      <c r="A15" s="201"/>
      <c r="B15" s="200"/>
    </row>
    <row r="16" spans="1:2" ht="20.100000000000001" customHeight="1">
      <c r="A16" s="201"/>
      <c r="B16" s="200"/>
    </row>
    <row r="17" spans="1:2" ht="20.100000000000001" customHeight="1">
      <c r="A17" s="201"/>
      <c r="B17" s="200"/>
    </row>
    <row r="18" spans="1:2" ht="20.100000000000001" customHeight="1">
      <c r="A18" s="201"/>
      <c r="B18" s="200"/>
    </row>
    <row r="19" spans="1:2" ht="20.100000000000001" customHeight="1">
      <c r="A19" s="201"/>
      <c r="B19" s="200"/>
    </row>
    <row r="20" spans="1:2" ht="20.100000000000001" customHeight="1">
      <c r="A20" s="201"/>
      <c r="B20" s="200"/>
    </row>
    <row r="21" spans="1:2" ht="20.100000000000001" customHeight="1">
      <c r="A21" s="201"/>
      <c r="B21" s="200"/>
    </row>
    <row r="22" spans="1:2" ht="20.100000000000001" customHeight="1">
      <c r="A22" s="201"/>
      <c r="B22" s="200"/>
    </row>
    <row r="23" spans="1:2" ht="20.100000000000001" customHeight="1">
      <c r="A23" s="201"/>
      <c r="B23" s="200"/>
    </row>
    <row r="24" spans="1:2" ht="20.100000000000001" customHeight="1">
      <c r="A24" s="201"/>
      <c r="B24" s="200"/>
    </row>
    <row r="25" spans="1:2" ht="20.100000000000001" customHeight="1">
      <c r="A25" s="201"/>
      <c r="B25" s="200"/>
    </row>
    <row r="26" spans="1:2" ht="20.100000000000001" customHeight="1">
      <c r="A26" s="201"/>
      <c r="B26" s="200"/>
    </row>
    <row r="27" spans="1:2" ht="20.100000000000001" customHeight="1">
      <c r="A27" s="202"/>
      <c r="B27" s="200"/>
    </row>
    <row r="28" spans="1:2" ht="20.100000000000001" customHeight="1">
      <c r="A28" s="203" t="s">
        <v>337</v>
      </c>
      <c r="B28" s="204">
        <f>SUM(B8:B27)</f>
        <v>18076109</v>
      </c>
    </row>
  </sheetData>
  <mergeCells count="1">
    <mergeCell ref="A4:B4"/>
  </mergeCells>
  <phoneticPr fontId="18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/>
  </sheetViews>
  <sheetFormatPr defaultColWidth="8.85546875" defaultRowHeight="1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</cols>
  <sheetData>
    <row r="1" spans="1:6">
      <c r="A1" t="s">
        <v>372</v>
      </c>
    </row>
    <row r="2" spans="1:6" ht="15.75" customHeight="1">
      <c r="A2" s="230" t="s">
        <v>354</v>
      </c>
      <c r="B2" s="230"/>
      <c r="C2" s="230"/>
      <c r="D2" s="230"/>
      <c r="E2" s="230"/>
      <c r="F2" s="230"/>
    </row>
    <row r="3" spans="1:6">
      <c r="A3" s="73"/>
      <c r="B3" s="72"/>
      <c r="C3" s="72"/>
      <c r="D3" s="72"/>
      <c r="E3" s="72"/>
      <c r="F3" s="205" t="s">
        <v>239</v>
      </c>
    </row>
    <row r="4" spans="1:6" ht="36">
      <c r="A4" s="2" t="s">
        <v>355</v>
      </c>
      <c r="B4" s="75" t="s">
        <v>356</v>
      </c>
      <c r="C4" s="75" t="s">
        <v>357</v>
      </c>
      <c r="D4" s="75" t="s">
        <v>358</v>
      </c>
      <c r="E4" s="75" t="s">
        <v>359</v>
      </c>
      <c r="F4" s="76" t="s">
        <v>360</v>
      </c>
    </row>
    <row r="5" spans="1:6">
      <c r="A5" s="206">
        <v>1</v>
      </c>
      <c r="B5" s="207">
        <v>2</v>
      </c>
      <c r="C5" s="207">
        <v>3</v>
      </c>
      <c r="D5" s="207">
        <v>4</v>
      </c>
      <c r="E5" s="207">
        <v>5</v>
      </c>
      <c r="F5" s="208">
        <v>6</v>
      </c>
    </row>
    <row r="6" spans="1:6">
      <c r="A6" s="209" t="s">
        <v>361</v>
      </c>
      <c r="B6" s="210">
        <v>6001000</v>
      </c>
      <c r="C6" s="211"/>
      <c r="D6" s="210"/>
      <c r="E6" s="210">
        <v>6001000</v>
      </c>
      <c r="F6" s="212">
        <f t="shared" ref="F6:F22" si="0">B6-D6-E6</f>
        <v>0</v>
      </c>
    </row>
    <row r="7" spans="1:6">
      <c r="A7" s="209" t="s">
        <v>362</v>
      </c>
      <c r="B7" s="210">
        <v>2620940</v>
      </c>
      <c r="C7" s="211"/>
      <c r="D7" s="210"/>
      <c r="E7" s="210">
        <v>2620940</v>
      </c>
      <c r="F7" s="212">
        <f t="shared" si="0"/>
        <v>0</v>
      </c>
    </row>
    <row r="8" spans="1:6" ht="36">
      <c r="A8" s="209" t="s">
        <v>366</v>
      </c>
      <c r="B8" s="210">
        <v>1721000</v>
      </c>
      <c r="C8" s="211"/>
      <c r="D8" s="210"/>
      <c r="E8" s="210">
        <v>1721000</v>
      </c>
      <c r="F8" s="212">
        <f t="shared" si="0"/>
        <v>0</v>
      </c>
    </row>
    <row r="9" spans="1:6">
      <c r="A9" s="209"/>
      <c r="B9" s="210"/>
      <c r="C9" s="211"/>
      <c r="D9" s="210"/>
      <c r="E9" s="210"/>
      <c r="F9" s="212">
        <f t="shared" si="0"/>
        <v>0</v>
      </c>
    </row>
    <row r="10" spans="1:6">
      <c r="A10" s="209"/>
      <c r="B10" s="210"/>
      <c r="C10" s="211"/>
      <c r="D10" s="210"/>
      <c r="E10" s="210"/>
      <c r="F10" s="212">
        <f t="shared" si="0"/>
        <v>0</v>
      </c>
    </row>
    <row r="11" spans="1:6">
      <c r="A11" s="209"/>
      <c r="B11" s="210"/>
      <c r="C11" s="211"/>
      <c r="D11" s="210"/>
      <c r="E11" s="210"/>
      <c r="F11" s="212">
        <f t="shared" si="0"/>
        <v>0</v>
      </c>
    </row>
    <row r="12" spans="1:6">
      <c r="A12" s="209"/>
      <c r="B12" s="210"/>
      <c r="C12" s="211"/>
      <c r="D12" s="210"/>
      <c r="E12" s="210"/>
      <c r="F12" s="212">
        <f t="shared" si="0"/>
        <v>0</v>
      </c>
    </row>
    <row r="13" spans="1:6">
      <c r="A13" s="209"/>
      <c r="B13" s="210"/>
      <c r="C13" s="211"/>
      <c r="D13" s="210"/>
      <c r="E13" s="210"/>
      <c r="F13" s="212">
        <f t="shared" si="0"/>
        <v>0</v>
      </c>
    </row>
    <row r="14" spans="1:6">
      <c r="A14" s="209"/>
      <c r="B14" s="210"/>
      <c r="C14" s="211"/>
      <c r="D14" s="210"/>
      <c r="E14" s="210"/>
      <c r="F14" s="212">
        <f t="shared" si="0"/>
        <v>0</v>
      </c>
    </row>
    <row r="15" spans="1:6">
      <c r="A15" s="209"/>
      <c r="B15" s="210"/>
      <c r="C15" s="211"/>
      <c r="D15" s="210"/>
      <c r="E15" s="210"/>
      <c r="F15" s="212">
        <f t="shared" si="0"/>
        <v>0</v>
      </c>
    </row>
    <row r="16" spans="1:6">
      <c r="A16" s="209"/>
      <c r="B16" s="210"/>
      <c r="C16" s="211"/>
      <c r="D16" s="210"/>
      <c r="E16" s="210"/>
      <c r="F16" s="212">
        <f t="shared" si="0"/>
        <v>0</v>
      </c>
    </row>
    <row r="17" spans="1:6">
      <c r="A17" s="209"/>
      <c r="B17" s="210"/>
      <c r="C17" s="211"/>
      <c r="D17" s="210"/>
      <c r="E17" s="210"/>
      <c r="F17" s="212">
        <f t="shared" si="0"/>
        <v>0</v>
      </c>
    </row>
    <row r="18" spans="1:6">
      <c r="A18" s="209"/>
      <c r="B18" s="210"/>
      <c r="C18" s="211"/>
      <c r="D18" s="210"/>
      <c r="E18" s="210"/>
      <c r="F18" s="212">
        <f t="shared" si="0"/>
        <v>0</v>
      </c>
    </row>
    <row r="19" spans="1:6">
      <c r="A19" s="209"/>
      <c r="B19" s="210"/>
      <c r="C19" s="211"/>
      <c r="D19" s="210"/>
      <c r="E19" s="210"/>
      <c r="F19" s="212">
        <f t="shared" si="0"/>
        <v>0</v>
      </c>
    </row>
    <row r="20" spans="1:6">
      <c r="A20" s="209"/>
      <c r="B20" s="210"/>
      <c r="C20" s="211"/>
      <c r="D20" s="210"/>
      <c r="E20" s="210"/>
      <c r="F20" s="212">
        <f t="shared" si="0"/>
        <v>0</v>
      </c>
    </row>
    <row r="21" spans="1:6">
      <c r="A21" s="209"/>
      <c r="B21" s="210"/>
      <c r="C21" s="211"/>
      <c r="D21" s="210"/>
      <c r="E21" s="210"/>
      <c r="F21" s="212">
        <f t="shared" si="0"/>
        <v>0</v>
      </c>
    </row>
    <row r="22" spans="1:6">
      <c r="A22" s="213"/>
      <c r="B22" s="214"/>
      <c r="C22" s="215"/>
      <c r="D22" s="214"/>
      <c r="E22" s="214"/>
      <c r="F22" s="216">
        <f t="shared" si="0"/>
        <v>0</v>
      </c>
    </row>
    <row r="23" spans="1:6">
      <c r="A23" s="217" t="s">
        <v>363</v>
      </c>
      <c r="B23" s="218">
        <f>SUM(B6:B22)</f>
        <v>10342940</v>
      </c>
      <c r="C23" s="219"/>
      <c r="D23" s="218">
        <f>SUM(D6:D22)</f>
        <v>0</v>
      </c>
      <c r="E23" s="218">
        <f>SUM(E6:E22)</f>
        <v>10342940</v>
      </c>
      <c r="F23" s="220">
        <f>SUM(F6:F22)</f>
        <v>0</v>
      </c>
    </row>
  </sheetData>
  <mergeCells count="1">
    <mergeCell ref="A2:F2"/>
  </mergeCells>
  <phoneticPr fontId="18" type="noConversion"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5"/>
  <sheetViews>
    <sheetView zoomScale="120" zoomScaleNormal="120" workbookViewId="0"/>
  </sheetViews>
  <sheetFormatPr defaultColWidth="11.5703125" defaultRowHeight="15"/>
  <cols>
    <col min="1" max="1" width="22.5703125" customWidth="1"/>
    <col min="6" max="6" width="13.140625" customWidth="1"/>
  </cols>
  <sheetData>
    <row r="1" spans="1:6">
      <c r="A1" t="s">
        <v>371</v>
      </c>
    </row>
    <row r="2" spans="1:6" ht="15" customHeight="1">
      <c r="A2" s="230" t="s">
        <v>364</v>
      </c>
      <c r="B2" s="230"/>
      <c r="C2" s="230"/>
      <c r="D2" s="230"/>
      <c r="E2" s="230"/>
      <c r="F2" s="230"/>
    </row>
    <row r="3" spans="1:6">
      <c r="A3" s="73"/>
      <c r="B3" s="72"/>
      <c r="C3" s="72"/>
      <c r="D3" s="72"/>
      <c r="E3" s="72"/>
      <c r="F3" s="205" t="s">
        <v>239</v>
      </c>
    </row>
    <row r="4" spans="1:6" ht="36">
      <c r="A4" s="2" t="s">
        <v>365</v>
      </c>
      <c r="B4" s="75" t="s">
        <v>356</v>
      </c>
      <c r="C4" s="75" t="s">
        <v>357</v>
      </c>
      <c r="D4" s="75" t="s">
        <v>358</v>
      </c>
      <c r="E4" s="75" t="s">
        <v>5</v>
      </c>
      <c r="F4" s="76" t="s">
        <v>360</v>
      </c>
    </row>
    <row r="5" spans="1:6">
      <c r="A5" s="206">
        <v>1</v>
      </c>
      <c r="B5" s="207">
        <v>2</v>
      </c>
      <c r="C5" s="207">
        <v>3</v>
      </c>
      <c r="D5" s="207">
        <v>4</v>
      </c>
      <c r="E5" s="207">
        <v>5</v>
      </c>
      <c r="F5" s="208">
        <v>6</v>
      </c>
    </row>
    <row r="6" spans="1:6" ht="21.75" customHeight="1">
      <c r="A6" s="209" t="s">
        <v>367</v>
      </c>
      <c r="B6" s="210">
        <v>106000</v>
      </c>
      <c r="C6" s="211"/>
      <c r="D6" s="210"/>
      <c r="E6" s="210">
        <v>106000</v>
      </c>
      <c r="F6" s="212">
        <f t="shared" ref="F6:F24" si="0">B6-D6-E6</f>
        <v>0</v>
      </c>
    </row>
    <row r="7" spans="1:6">
      <c r="A7" s="209"/>
      <c r="B7" s="210"/>
      <c r="C7" s="211"/>
      <c r="D7" s="210"/>
      <c r="E7" s="210"/>
      <c r="F7" s="212">
        <f t="shared" si="0"/>
        <v>0</v>
      </c>
    </row>
    <row r="8" spans="1:6">
      <c r="A8" s="209"/>
      <c r="B8" s="210"/>
      <c r="C8" s="211"/>
      <c r="D8" s="210"/>
      <c r="E8" s="210"/>
      <c r="F8" s="212">
        <f t="shared" si="0"/>
        <v>0</v>
      </c>
    </row>
    <row r="9" spans="1:6">
      <c r="A9" s="209"/>
      <c r="B9" s="210"/>
      <c r="C9" s="211"/>
      <c r="D9" s="210"/>
      <c r="E9" s="210"/>
      <c r="F9" s="212">
        <f t="shared" si="0"/>
        <v>0</v>
      </c>
    </row>
    <row r="10" spans="1:6">
      <c r="A10" s="209"/>
      <c r="B10" s="210"/>
      <c r="C10" s="211"/>
      <c r="D10" s="210"/>
      <c r="E10" s="210"/>
      <c r="F10" s="212">
        <f t="shared" si="0"/>
        <v>0</v>
      </c>
    </row>
    <row r="11" spans="1:6">
      <c r="A11" s="209"/>
      <c r="B11" s="210"/>
      <c r="C11" s="211"/>
      <c r="D11" s="210"/>
      <c r="E11" s="210"/>
      <c r="F11" s="212">
        <f t="shared" si="0"/>
        <v>0</v>
      </c>
    </row>
    <row r="12" spans="1:6">
      <c r="A12" s="209"/>
      <c r="B12" s="210"/>
      <c r="C12" s="211"/>
      <c r="D12" s="210"/>
      <c r="E12" s="210"/>
      <c r="F12" s="212">
        <f t="shared" si="0"/>
        <v>0</v>
      </c>
    </row>
    <row r="13" spans="1:6">
      <c r="A13" s="209"/>
      <c r="B13" s="210"/>
      <c r="C13" s="211"/>
      <c r="D13" s="210"/>
      <c r="E13" s="210"/>
      <c r="F13" s="212">
        <f t="shared" si="0"/>
        <v>0</v>
      </c>
    </row>
    <row r="14" spans="1:6">
      <c r="A14" s="209"/>
      <c r="B14" s="210"/>
      <c r="C14" s="211"/>
      <c r="D14" s="210"/>
      <c r="E14" s="210"/>
      <c r="F14" s="212">
        <f t="shared" si="0"/>
        <v>0</v>
      </c>
    </row>
    <row r="15" spans="1:6">
      <c r="A15" s="209"/>
      <c r="B15" s="210"/>
      <c r="C15" s="211"/>
      <c r="D15" s="210"/>
      <c r="E15" s="210"/>
      <c r="F15" s="212">
        <f t="shared" si="0"/>
        <v>0</v>
      </c>
    </row>
    <row r="16" spans="1:6">
      <c r="A16" s="209"/>
      <c r="B16" s="210"/>
      <c r="C16" s="211"/>
      <c r="D16" s="210"/>
      <c r="E16" s="210"/>
      <c r="F16" s="212">
        <f t="shared" si="0"/>
        <v>0</v>
      </c>
    </row>
    <row r="17" spans="1:6">
      <c r="A17" s="209"/>
      <c r="B17" s="210"/>
      <c r="C17" s="211"/>
      <c r="D17" s="210"/>
      <c r="E17" s="210"/>
      <c r="F17" s="212">
        <f t="shared" si="0"/>
        <v>0</v>
      </c>
    </row>
    <row r="18" spans="1:6">
      <c r="A18" s="209"/>
      <c r="B18" s="210"/>
      <c r="C18" s="211"/>
      <c r="D18" s="210"/>
      <c r="E18" s="210"/>
      <c r="F18" s="212">
        <f t="shared" si="0"/>
        <v>0</v>
      </c>
    </row>
    <row r="19" spans="1:6">
      <c r="A19" s="209"/>
      <c r="B19" s="210"/>
      <c r="C19" s="211"/>
      <c r="D19" s="210"/>
      <c r="E19" s="210"/>
      <c r="F19" s="212">
        <f t="shared" si="0"/>
        <v>0</v>
      </c>
    </row>
    <row r="20" spans="1:6">
      <c r="A20" s="209"/>
      <c r="B20" s="210"/>
      <c r="C20" s="211"/>
      <c r="D20" s="210"/>
      <c r="E20" s="210"/>
      <c r="F20" s="212">
        <f t="shared" si="0"/>
        <v>0</v>
      </c>
    </row>
    <row r="21" spans="1:6">
      <c r="A21" s="209"/>
      <c r="B21" s="210"/>
      <c r="C21" s="211"/>
      <c r="D21" s="210"/>
      <c r="E21" s="210"/>
      <c r="F21" s="212">
        <f t="shared" si="0"/>
        <v>0</v>
      </c>
    </row>
    <row r="22" spans="1:6">
      <c r="A22" s="209"/>
      <c r="B22" s="210"/>
      <c r="C22" s="211"/>
      <c r="D22" s="210"/>
      <c r="E22" s="210"/>
      <c r="F22" s="212">
        <f t="shared" si="0"/>
        <v>0</v>
      </c>
    </row>
    <row r="23" spans="1:6">
      <c r="A23" s="209"/>
      <c r="B23" s="210"/>
      <c r="C23" s="211"/>
      <c r="D23" s="210"/>
      <c r="E23" s="210"/>
      <c r="F23" s="212">
        <f t="shared" si="0"/>
        <v>0</v>
      </c>
    </row>
    <row r="24" spans="1:6">
      <c r="A24" s="213"/>
      <c r="B24" s="214"/>
      <c r="C24" s="215"/>
      <c r="D24" s="214"/>
      <c r="E24" s="214"/>
      <c r="F24" s="216">
        <f t="shared" si="0"/>
        <v>0</v>
      </c>
    </row>
    <row r="25" spans="1:6">
      <c r="A25" s="217" t="s">
        <v>363</v>
      </c>
      <c r="B25" s="218">
        <f>SUM(B6:B24)</f>
        <v>106000</v>
      </c>
      <c r="C25" s="219"/>
      <c r="D25" s="218">
        <f>SUM(D6:D24)</f>
        <v>0</v>
      </c>
      <c r="E25" s="218">
        <f>SUM(E6:E24)</f>
        <v>106000</v>
      </c>
      <c r="F25" s="220">
        <f>SUM(F6:F24)</f>
        <v>0</v>
      </c>
    </row>
  </sheetData>
  <mergeCells count="1">
    <mergeCell ref="A2:F2"/>
  </mergeCells>
  <phoneticPr fontId="18" type="noConversion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4222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1.melléklet</vt:lpstr>
      <vt:lpstr>2.melléklet </vt:lpstr>
      <vt:lpstr>3. melléklet</vt:lpstr>
      <vt:lpstr>4. melléklet </vt:lpstr>
      <vt:lpstr>5. melléklet</vt:lpstr>
      <vt:lpstr>6. melléklet</vt:lpstr>
      <vt:lpstr>7. melléklet</vt:lpstr>
      <vt:lpstr>8. 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revision>79</cp:revision>
  <cp:lastPrinted>2022-01-26T09:37:23Z</cp:lastPrinted>
  <dcterms:created xsi:type="dcterms:W3CDTF">2015-02-09T13:00:12Z</dcterms:created>
  <dcterms:modified xsi:type="dcterms:W3CDTF">2022-02-25T10:53:56Z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