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19-2033 GFT\2019-2033 GFT\I. Pápai Vízmű ZRt\Gördülő fejlesztési terv Pápai Vízmű ZRt\SZ04 Nóráp\Vagyonkezelt\"/>
    </mc:Choice>
  </mc:AlternateContent>
  <xr:revisionPtr revIDLastSave="0" documentId="10_ncr:8100000_{5D303BE4-8308-4ABC-A158-5BF48B26C73E}" xr6:coauthVersionLast="34" xr6:coauthVersionMax="34" xr10:uidLastSave="{00000000-0000-0000-0000-000000000000}"/>
  <bookViews>
    <workbookView xWindow="480" yWindow="45" windowWidth="22995" windowHeight="10035" xr2:uid="{00000000-000D-0000-FFFF-FFFF00000000}"/>
  </bookViews>
  <sheets>
    <sheet name="SZ04 Kup" sheetId="1" r:id="rId1"/>
  </sheets>
  <calcPr calcId="162913"/>
</workbook>
</file>

<file path=xl/calcChain.xml><?xml version="1.0" encoding="utf-8"?>
<calcChain xmlns="http://schemas.openxmlformats.org/spreadsheetml/2006/main">
  <c r="C8" i="1" l="1"/>
  <c r="C9" i="1" s="1"/>
  <c r="D8" i="1"/>
  <c r="E8" i="1"/>
  <c r="E9" i="1" s="1"/>
  <c r="D9" i="1"/>
  <c r="E12" i="1"/>
  <c r="F19" i="1" s="1"/>
  <c r="G18" i="1"/>
  <c r="G24" i="1" s="1"/>
  <c r="G32" i="1" s="1"/>
  <c r="G37" i="1" s="1"/>
  <c r="H18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C24" i="1"/>
  <c r="D24" i="1"/>
  <c r="E24" i="1"/>
  <c r="H24" i="1"/>
  <c r="F26" i="1"/>
  <c r="G26" i="1"/>
  <c r="H26" i="1"/>
  <c r="F27" i="1"/>
  <c r="F31" i="1" s="1"/>
  <c r="G27" i="1"/>
  <c r="H27" i="1"/>
  <c r="H31" i="1" s="1"/>
  <c r="H32" i="1" s="1"/>
  <c r="H37" i="1" s="1"/>
  <c r="F28" i="1"/>
  <c r="G28" i="1"/>
  <c r="H28" i="1"/>
  <c r="F29" i="1"/>
  <c r="G29" i="1"/>
  <c r="H29" i="1"/>
  <c r="F30" i="1"/>
  <c r="G30" i="1"/>
  <c r="H30" i="1"/>
  <c r="C31" i="1"/>
  <c r="D31" i="1"/>
  <c r="E31" i="1"/>
  <c r="G31" i="1"/>
  <c r="C32" i="1"/>
  <c r="D32" i="1"/>
  <c r="E32" i="1"/>
  <c r="F35" i="1"/>
  <c r="D37" i="1"/>
  <c r="E37" i="1"/>
  <c r="F24" i="1" l="1"/>
  <c r="F32" i="1" s="1"/>
  <c r="F37" i="1" s="1"/>
</calcChain>
</file>

<file path=xl/sharedStrings.xml><?xml version="1.0" encoding="utf-8"?>
<sst xmlns="http://schemas.openxmlformats.org/spreadsheetml/2006/main" count="58" uniqueCount="58">
  <si>
    <t>Összes forrás SZ04</t>
  </si>
  <si>
    <t>Forrás átcsoportosítás (+/-)</t>
  </si>
  <si>
    <t>15.</t>
  </si>
  <si>
    <t>Használati díj</t>
  </si>
  <si>
    <t>14.</t>
  </si>
  <si>
    <t>Közműfejlesztési hozzájárulás</t>
  </si>
  <si>
    <t>13.</t>
  </si>
  <si>
    <t>Korábbi évek eredménye</t>
  </si>
  <si>
    <t>12.</t>
  </si>
  <si>
    <t>SZ04 víziközmű értékcsökkenés összesen:</t>
  </si>
  <si>
    <t>1413.100 e Ft alatti gépek,berendezések</t>
  </si>
  <si>
    <t>11.</t>
  </si>
  <si>
    <t>1412. Egyéb berendezések, felszerelések</t>
  </si>
  <si>
    <t>10.</t>
  </si>
  <si>
    <t>1411.Irodai gépek,berendezések</t>
  </si>
  <si>
    <t>9.</t>
  </si>
  <si>
    <t>1312.Szev. Tiszt. Szolg.gépek,berendezések</t>
  </si>
  <si>
    <t>8.</t>
  </si>
  <si>
    <t>1111. Immateriális javak</t>
  </si>
  <si>
    <t>7.</t>
  </si>
  <si>
    <t>Rendszerfüggetlen, saját  eszközök écs.</t>
  </si>
  <si>
    <t>13121.Szennyvíztiszt. szolgáló gépek,ber.</t>
  </si>
  <si>
    <t>6.</t>
  </si>
  <si>
    <t>12611.Ing. Kapcs.vagyoni értékű jogok</t>
  </si>
  <si>
    <t>5.</t>
  </si>
  <si>
    <t>12321.Szennyvíztermelés épületei</t>
  </si>
  <si>
    <t>4.</t>
  </si>
  <si>
    <t>12241.Szennyvízellátás vezetékei</t>
  </si>
  <si>
    <t>3.</t>
  </si>
  <si>
    <t>12231.Szennyvízellátás építményei</t>
  </si>
  <si>
    <t>2.</t>
  </si>
  <si>
    <t>12121.Szennyvíztelep földterülete</t>
  </si>
  <si>
    <t>1.</t>
  </si>
  <si>
    <t>Rendszerfüggő,vagyonkezelt eszközök értékcsökkenése</t>
  </si>
  <si>
    <t>III.ütem    2024.-2033.</t>
  </si>
  <si>
    <t>II.ütem     2020-2023.</t>
  </si>
  <si>
    <t>Bev. fed écs.          I. ütem  2019.év</t>
  </si>
  <si>
    <t>2019.    TERV</t>
  </si>
  <si>
    <t>2018. VÁRHATÓ</t>
  </si>
  <si>
    <t>2017.       TÉNY</t>
  </si>
  <si>
    <t>FORRÁSOK RÉSZLETEZÉSE</t>
  </si>
  <si>
    <t>Források részletezése</t>
  </si>
  <si>
    <t>Értékcsökkenés</t>
  </si>
  <si>
    <t>Bf.écs / könyvelt écs. %</t>
  </si>
  <si>
    <t>Bevétellel fedezett értékcsökkenés</t>
  </si>
  <si>
    <t>SZ04 könyvelt  értékcsökkenés (vagyonkezelt+saját)</t>
  </si>
  <si>
    <t>SZ04 egyenlege</t>
  </si>
  <si>
    <t>Ráfordítások összesen:</t>
  </si>
  <si>
    <t>Adó jellegű ráfordítások</t>
  </si>
  <si>
    <t>Bérleti díj,használati díj</t>
  </si>
  <si>
    <t>Üzemelés költségei és ráfordításai</t>
  </si>
  <si>
    <t>Bevételek</t>
  </si>
  <si>
    <t>2019.          terv                e Ft</t>
  </si>
  <si>
    <t>2018.     várható           e Ft</t>
  </si>
  <si>
    <t>2017.          tény             e Ft</t>
  </si>
  <si>
    <t>Megnevezés</t>
  </si>
  <si>
    <t>sorsz.</t>
  </si>
  <si>
    <t>SZ04 NÓRÁP VÍZIKÖZMŰRENDSZER  KÖZMŰVES SZENNYVÍZELLÁTÁS FEJLESZTÉSI FORRÁSAI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</si>
</sst>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&quot; Ft&quot;"/>
  </numFmts>
  <fonts count="9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Arial CE"/>
      <family val="2"/>
      <charset val="238"/>
    </font>
    <font>
      <sz val="7.5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5" fontId="8" fillId="0" borderId="0" applyFill="0" applyBorder="0" applyAlignment="0" applyProtection="0"/>
  </cellStyleXfs>
  <cellXfs count="27">
    <xf numFmtId="0" fontId="0" fillId="0" borderId="0" xfId="0"/>
    <xf numFmtId="3" fontId="3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3" fontId="6" fillId="0" borderId="0" xfId="0" applyNumberFormat="1" applyFont="1"/>
    <xf numFmtId="3" fontId="7" fillId="0" borderId="0" xfId="0" applyNumberFormat="1" applyFont="1"/>
    <xf numFmtId="0" fontId="5" fillId="0" borderId="0" xfId="0" applyFont="1" applyAlignment="1">
      <alignment horizontal="center"/>
    </xf>
    <xf numFmtId="1" fontId="6" fillId="0" borderId="0" xfId="0" applyNumberFormat="1" applyFont="1"/>
    <xf numFmtId="0" fontId="3" fillId="0" borderId="0" xfId="0" applyFont="1" applyAlignment="1">
      <alignment horizontal="center"/>
    </xf>
    <xf numFmtId="3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</cellXfs>
  <cellStyles count="4">
    <cellStyle name="Normál" xfId="0" builtinId="0"/>
    <cellStyle name="Normál 2" xfId="1" xr:uid="{00000000-0005-0000-0000-000001000000}"/>
    <cellStyle name="Normál 3" xfId="2" xr:uid="{00000000-0005-0000-0000-000002000000}"/>
    <cellStyle name="Pénznem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topLeftCell="A13" workbookViewId="0">
      <selection activeCell="F34" sqref="F34"/>
    </sheetView>
  </sheetViews>
  <sheetFormatPr defaultRowHeight="12.75" x14ac:dyDescent="0.2"/>
  <cols>
    <col min="1" max="1" width="5.7109375" customWidth="1"/>
    <col min="2" max="2" width="39.28515625" customWidth="1"/>
    <col min="4" max="4" width="12.5703125" customWidth="1"/>
    <col min="5" max="5" width="10.42578125" customWidth="1"/>
    <col min="6" max="6" width="10.140625" customWidth="1"/>
    <col min="7" max="7" width="12.140625" customWidth="1"/>
    <col min="8" max="8" width="12.5703125" customWidth="1"/>
  </cols>
  <sheetData>
    <row r="1" spans="1:8" x14ac:dyDescent="0.2">
      <c r="A1" s="26" t="s">
        <v>57</v>
      </c>
      <c r="B1" s="26"/>
      <c r="C1" s="26"/>
      <c r="D1" s="26"/>
      <c r="E1" s="26"/>
      <c r="F1" s="26"/>
      <c r="G1" s="26"/>
      <c r="H1" s="26"/>
    </row>
    <row r="2" spans="1:8" x14ac:dyDescent="0.2">
      <c r="A2" s="26"/>
      <c r="B2" s="26"/>
      <c r="C2" s="26"/>
      <c r="D2" s="26"/>
      <c r="E2" s="26"/>
      <c r="F2" s="26"/>
      <c r="G2" s="26"/>
      <c r="H2" s="26"/>
    </row>
    <row r="3" spans="1:8" ht="47.25" x14ac:dyDescent="0.25">
      <c r="A3" s="14" t="s">
        <v>56</v>
      </c>
      <c r="B3" s="14" t="s">
        <v>55</v>
      </c>
      <c r="C3" s="25" t="s">
        <v>54</v>
      </c>
      <c r="D3" s="25" t="s">
        <v>53</v>
      </c>
      <c r="E3" s="25" t="s">
        <v>52</v>
      </c>
      <c r="F3" s="22"/>
      <c r="G3" s="5"/>
      <c r="H3" s="5"/>
    </row>
    <row r="4" spans="1:8" ht="15.75" x14ac:dyDescent="0.25">
      <c r="A4" s="15"/>
      <c r="B4" s="19" t="s">
        <v>51</v>
      </c>
      <c r="C4" s="8">
        <v>20251</v>
      </c>
      <c r="D4" s="8">
        <v>27597</v>
      </c>
      <c r="E4" s="8">
        <v>27620</v>
      </c>
      <c r="F4" s="5"/>
      <c r="G4" s="5"/>
      <c r="H4" s="5"/>
    </row>
    <row r="5" spans="1:8" ht="15.75" x14ac:dyDescent="0.25">
      <c r="A5" s="15"/>
      <c r="B5" s="19" t="s">
        <v>50</v>
      </c>
      <c r="C5" s="8">
        <v>31870</v>
      </c>
      <c r="D5" s="8">
        <v>56878</v>
      </c>
      <c r="E5" s="8">
        <v>60210</v>
      </c>
      <c r="F5" s="5"/>
      <c r="G5" s="5"/>
      <c r="H5" s="5"/>
    </row>
    <row r="6" spans="1:8" ht="15.75" x14ac:dyDescent="0.25">
      <c r="A6" s="15"/>
      <c r="B6" s="19" t="s">
        <v>49</v>
      </c>
      <c r="C6" s="8">
        <v>3725</v>
      </c>
      <c r="D6" s="8">
        <v>804</v>
      </c>
      <c r="E6" s="8">
        <v>790</v>
      </c>
      <c r="F6" s="5"/>
      <c r="G6" s="5"/>
      <c r="H6" s="5"/>
    </row>
    <row r="7" spans="1:8" ht="15.75" x14ac:dyDescent="0.25">
      <c r="A7" s="15"/>
      <c r="B7" s="19" t="s">
        <v>48</v>
      </c>
      <c r="C7" s="8">
        <v>5670</v>
      </c>
      <c r="D7" s="8">
        <v>5670</v>
      </c>
      <c r="E7" s="8">
        <v>5700</v>
      </c>
      <c r="F7" s="5"/>
      <c r="G7" s="5"/>
      <c r="H7" s="5"/>
    </row>
    <row r="8" spans="1:8" ht="15.75" x14ac:dyDescent="0.25">
      <c r="A8" s="15"/>
      <c r="B8" s="20" t="s">
        <v>47</v>
      </c>
      <c r="C8" s="8">
        <f>SUM(C5:C7)</f>
        <v>41265</v>
      </c>
      <c r="D8" s="8">
        <f>SUM(D5:D7)</f>
        <v>63352</v>
      </c>
      <c r="E8" s="8">
        <f>SUM(E5:E7)</f>
        <v>66700</v>
      </c>
      <c r="F8" s="5"/>
      <c r="G8" s="5"/>
      <c r="H8" s="5"/>
    </row>
    <row r="9" spans="1:8" ht="15.75" x14ac:dyDescent="0.25">
      <c r="A9" s="15"/>
      <c r="B9" s="19" t="s">
        <v>46</v>
      </c>
      <c r="C9" s="1">
        <f>C4-C8</f>
        <v>-21014</v>
      </c>
      <c r="D9" s="1">
        <f>D4-D8</f>
        <v>-35755</v>
      </c>
      <c r="E9" s="1">
        <f>E4-E8</f>
        <v>-39080</v>
      </c>
      <c r="F9" s="5"/>
      <c r="G9" s="5"/>
      <c r="H9" s="5"/>
    </row>
    <row r="10" spans="1:8" ht="31.5" x14ac:dyDescent="0.25">
      <c r="A10" s="15"/>
      <c r="B10" s="24" t="s">
        <v>45</v>
      </c>
      <c r="C10" s="8">
        <v>227</v>
      </c>
      <c r="D10" s="8">
        <v>24202</v>
      </c>
      <c r="E10" s="8">
        <v>24200</v>
      </c>
      <c r="F10" s="5"/>
      <c r="G10" s="5"/>
      <c r="H10" s="5"/>
    </row>
    <row r="11" spans="1:8" ht="15.75" x14ac:dyDescent="0.25">
      <c r="A11" s="22"/>
      <c r="B11" s="23" t="s">
        <v>44</v>
      </c>
      <c r="C11" s="1">
        <v>0</v>
      </c>
      <c r="D11" s="1">
        <v>0</v>
      </c>
      <c r="E11" s="1">
        <v>0</v>
      </c>
      <c r="F11" s="5"/>
      <c r="G11" s="5"/>
      <c r="H11" s="5"/>
    </row>
    <row r="12" spans="1:8" ht="15.75" x14ac:dyDescent="0.25">
      <c r="A12" s="22"/>
      <c r="B12" s="14" t="s">
        <v>43</v>
      </c>
      <c r="C12" s="8">
        <v>0</v>
      </c>
      <c r="D12" s="8">
        <v>0</v>
      </c>
      <c r="E12" s="8">
        <f>(E11/E10)*100</f>
        <v>0</v>
      </c>
      <c r="F12" s="5"/>
      <c r="G12" s="5"/>
      <c r="H12" s="5"/>
    </row>
    <row r="13" spans="1:8" ht="15.75" x14ac:dyDescent="0.25">
      <c r="A13" s="22"/>
      <c r="B13" s="21"/>
      <c r="C13" s="8"/>
      <c r="D13" s="8"/>
      <c r="E13" s="8"/>
      <c r="F13" s="5"/>
      <c r="G13" s="5"/>
      <c r="H13" s="5"/>
    </row>
    <row r="14" spans="1:8" ht="15.75" x14ac:dyDescent="0.2">
      <c r="A14" s="20"/>
      <c r="B14" s="20"/>
      <c r="C14" s="26" t="s">
        <v>42</v>
      </c>
      <c r="D14" s="26"/>
      <c r="E14" s="26"/>
      <c r="F14" s="26" t="s">
        <v>41</v>
      </c>
      <c r="G14" s="26"/>
      <c r="H14" s="26"/>
    </row>
    <row r="15" spans="1:8" ht="63" x14ac:dyDescent="0.2">
      <c r="A15" s="15"/>
      <c r="B15" s="19" t="s">
        <v>40</v>
      </c>
      <c r="C15" s="18" t="s">
        <v>39</v>
      </c>
      <c r="D15" s="18" t="s">
        <v>38</v>
      </c>
      <c r="E15" s="18" t="s">
        <v>37</v>
      </c>
      <c r="F15" s="18" t="s">
        <v>36</v>
      </c>
      <c r="G15" s="18" t="s">
        <v>35</v>
      </c>
      <c r="H15" s="18" t="s">
        <v>34</v>
      </c>
    </row>
    <row r="16" spans="1:8" ht="15.75" x14ac:dyDescent="0.25">
      <c r="A16" s="15"/>
      <c r="B16" s="4"/>
      <c r="C16" s="5"/>
      <c r="D16" s="5"/>
      <c r="E16" s="5"/>
      <c r="F16" s="5"/>
      <c r="G16" s="5"/>
      <c r="H16" s="5"/>
    </row>
    <row r="17" spans="1:8" ht="31.5" x14ac:dyDescent="0.25">
      <c r="A17" s="17"/>
      <c r="B17" s="16" t="s">
        <v>33</v>
      </c>
      <c r="C17" s="5"/>
      <c r="D17" s="5"/>
      <c r="E17" s="5"/>
      <c r="F17" s="5"/>
      <c r="G17" s="5"/>
      <c r="H17" s="5"/>
    </row>
    <row r="18" spans="1:8" ht="15.75" x14ac:dyDescent="0.25">
      <c r="A18" s="15" t="s">
        <v>32</v>
      </c>
      <c r="B18" s="5" t="s">
        <v>31</v>
      </c>
      <c r="C18" s="8">
        <v>0</v>
      </c>
      <c r="D18" s="8">
        <v>0</v>
      </c>
      <c r="E18" s="8">
        <v>0</v>
      </c>
      <c r="F18" s="8">
        <v>0</v>
      </c>
      <c r="G18" s="8">
        <f t="shared" ref="G18:G23" si="0">(E18*0.25)*4</f>
        <v>0</v>
      </c>
      <c r="H18" s="8">
        <f t="shared" ref="H18:H23" si="1">(E18*0.5)*10</f>
        <v>0</v>
      </c>
    </row>
    <row r="19" spans="1:8" ht="15.75" x14ac:dyDescent="0.25">
      <c r="A19" s="6" t="s">
        <v>30</v>
      </c>
      <c r="B19" s="5" t="s">
        <v>29</v>
      </c>
      <c r="C19" s="8">
        <v>0</v>
      </c>
      <c r="D19" s="8">
        <v>3230</v>
      </c>
      <c r="E19" s="8">
        <v>3230</v>
      </c>
      <c r="F19" s="11">
        <f>((E19*1)*E12)/100</f>
        <v>0</v>
      </c>
      <c r="G19" s="8">
        <f t="shared" si="0"/>
        <v>3230</v>
      </c>
      <c r="H19" s="8">
        <f t="shared" si="1"/>
        <v>16150</v>
      </c>
    </row>
    <row r="20" spans="1:8" ht="15.75" x14ac:dyDescent="0.25">
      <c r="A20" s="6" t="s">
        <v>28</v>
      </c>
      <c r="B20" s="5" t="s">
        <v>27</v>
      </c>
      <c r="C20" s="8">
        <v>0</v>
      </c>
      <c r="D20" s="8">
        <v>13230</v>
      </c>
      <c r="E20" s="8">
        <v>13230</v>
      </c>
      <c r="F20" s="11">
        <f>((E20*1)*E12)/100</f>
        <v>0</v>
      </c>
      <c r="G20" s="8">
        <f t="shared" si="0"/>
        <v>13230</v>
      </c>
      <c r="H20" s="8">
        <f t="shared" si="1"/>
        <v>66150</v>
      </c>
    </row>
    <row r="21" spans="1:8" ht="15.75" x14ac:dyDescent="0.25">
      <c r="A21" s="6" t="s">
        <v>26</v>
      </c>
      <c r="B21" s="5" t="s">
        <v>25</v>
      </c>
      <c r="C21" s="8">
        <v>0</v>
      </c>
      <c r="D21" s="8">
        <v>411</v>
      </c>
      <c r="E21" s="8">
        <v>410</v>
      </c>
      <c r="F21" s="11">
        <f>((E21*1)*E12)/100</f>
        <v>0</v>
      </c>
      <c r="G21" s="8">
        <f t="shared" si="0"/>
        <v>410</v>
      </c>
      <c r="H21" s="8">
        <f t="shared" si="1"/>
        <v>2050</v>
      </c>
    </row>
    <row r="22" spans="1:8" ht="15.75" x14ac:dyDescent="0.25">
      <c r="A22" s="6" t="s">
        <v>24</v>
      </c>
      <c r="B22" s="5" t="s">
        <v>23</v>
      </c>
      <c r="C22" s="8">
        <v>0</v>
      </c>
      <c r="D22" s="8">
        <v>0</v>
      </c>
      <c r="E22" s="8">
        <v>0</v>
      </c>
      <c r="F22" s="11">
        <f>((E22*1)*E12)/100</f>
        <v>0</v>
      </c>
      <c r="G22" s="8">
        <f t="shared" si="0"/>
        <v>0</v>
      </c>
      <c r="H22" s="8">
        <f t="shared" si="1"/>
        <v>0</v>
      </c>
    </row>
    <row r="23" spans="1:8" ht="15.75" x14ac:dyDescent="0.25">
      <c r="A23" s="6" t="s">
        <v>22</v>
      </c>
      <c r="B23" s="14" t="s">
        <v>21</v>
      </c>
      <c r="C23" s="13">
        <v>0</v>
      </c>
      <c r="D23" s="8">
        <v>105</v>
      </c>
      <c r="E23" s="8">
        <v>104</v>
      </c>
      <c r="F23" s="11">
        <f>((E23*1)*E12)/100</f>
        <v>0</v>
      </c>
      <c r="G23" s="8">
        <f t="shared" si="0"/>
        <v>104</v>
      </c>
      <c r="H23" s="8">
        <f t="shared" si="1"/>
        <v>520</v>
      </c>
    </row>
    <row r="24" spans="1:8" ht="15.75" x14ac:dyDescent="0.25">
      <c r="A24" s="6"/>
      <c r="B24" s="5"/>
      <c r="C24" s="1">
        <f t="shared" ref="C24:H24" si="2">SUM(C18:C23)</f>
        <v>0</v>
      </c>
      <c r="D24" s="1">
        <f t="shared" si="2"/>
        <v>16976</v>
      </c>
      <c r="E24" s="1">
        <f t="shared" si="2"/>
        <v>16974</v>
      </c>
      <c r="F24" s="1">
        <f t="shared" si="2"/>
        <v>0</v>
      </c>
      <c r="G24" s="1">
        <f t="shared" si="2"/>
        <v>16974</v>
      </c>
      <c r="H24" s="1">
        <f t="shared" si="2"/>
        <v>84870</v>
      </c>
    </row>
    <row r="25" spans="1:8" ht="15.75" x14ac:dyDescent="0.25">
      <c r="A25" s="12"/>
      <c r="B25" s="3" t="s">
        <v>20</v>
      </c>
      <c r="C25" s="5"/>
      <c r="D25" s="5"/>
      <c r="E25" s="5"/>
      <c r="F25" s="5"/>
      <c r="G25" s="5"/>
      <c r="H25" s="5"/>
    </row>
    <row r="26" spans="1:8" ht="15.75" x14ac:dyDescent="0.25">
      <c r="A26" s="6" t="s">
        <v>19</v>
      </c>
      <c r="B26" s="5" t="s">
        <v>18</v>
      </c>
      <c r="C26" s="8">
        <v>0</v>
      </c>
      <c r="D26" s="5">
        <v>20</v>
      </c>
      <c r="E26" s="5">
        <v>20</v>
      </c>
      <c r="F26" s="11">
        <f>((E26*1)*E12)/100</f>
        <v>0</v>
      </c>
      <c r="G26" s="8">
        <f>(E26*0.25)*4</f>
        <v>20</v>
      </c>
      <c r="H26" s="8">
        <f>(E26*0.5)*10</f>
        <v>100</v>
      </c>
    </row>
    <row r="27" spans="1:8" ht="15.75" x14ac:dyDescent="0.25">
      <c r="A27" s="6" t="s">
        <v>17</v>
      </c>
      <c r="B27" s="5" t="s">
        <v>16</v>
      </c>
      <c r="C27" s="8">
        <v>227</v>
      </c>
      <c r="D27" s="8">
        <v>7206</v>
      </c>
      <c r="E27" s="8">
        <v>7206</v>
      </c>
      <c r="F27" s="11">
        <f>((E27*1)*E12)/100</f>
        <v>0</v>
      </c>
      <c r="G27" s="8">
        <f>(E27*0.25)*4</f>
        <v>7206</v>
      </c>
      <c r="H27" s="8">
        <f>(E27*0.5)*10</f>
        <v>36030</v>
      </c>
    </row>
    <row r="28" spans="1:8" ht="15.75" x14ac:dyDescent="0.25">
      <c r="A28" s="6" t="s">
        <v>15</v>
      </c>
      <c r="B28" s="5" t="s">
        <v>14</v>
      </c>
      <c r="C28" s="8">
        <v>0</v>
      </c>
      <c r="D28" s="8">
        <v>0</v>
      </c>
      <c r="E28" s="8">
        <v>0</v>
      </c>
      <c r="F28" s="11">
        <f>((E28*1)*E12)/100</f>
        <v>0</v>
      </c>
      <c r="G28" s="8">
        <f>(E28*0.25)*4</f>
        <v>0</v>
      </c>
      <c r="H28" s="8">
        <f>(E28*0.5)*10</f>
        <v>0</v>
      </c>
    </row>
    <row r="29" spans="1:8" ht="15.75" x14ac:dyDescent="0.25">
      <c r="A29" s="6" t="s">
        <v>13</v>
      </c>
      <c r="B29" s="5" t="s">
        <v>12</v>
      </c>
      <c r="C29" s="8">
        <v>0</v>
      </c>
      <c r="D29" s="8">
        <v>0</v>
      </c>
      <c r="E29" s="8">
        <v>0</v>
      </c>
      <c r="F29" s="11">
        <f>((E29*1)*E12)/100</f>
        <v>0</v>
      </c>
      <c r="G29" s="8">
        <f>(E29*0.25)*4</f>
        <v>0</v>
      </c>
      <c r="H29" s="8">
        <f>(E29*0.5)*10</f>
        <v>0</v>
      </c>
    </row>
    <row r="30" spans="1:8" ht="15.75" x14ac:dyDescent="0.25">
      <c r="A30" s="6" t="s">
        <v>11</v>
      </c>
      <c r="B30" s="5" t="s">
        <v>10</v>
      </c>
      <c r="C30" s="8">
        <v>0</v>
      </c>
      <c r="D30" s="8">
        <v>0</v>
      </c>
      <c r="E30" s="8">
        <v>0</v>
      </c>
      <c r="F30" s="11">
        <f>((E30*1)*E12)/100</f>
        <v>0</v>
      </c>
      <c r="G30" s="8">
        <f>(E30*0.25)*4</f>
        <v>0</v>
      </c>
      <c r="H30" s="8">
        <f>(E30*0.5)*10</f>
        <v>0</v>
      </c>
    </row>
    <row r="31" spans="1:8" ht="15.75" x14ac:dyDescent="0.25">
      <c r="A31" s="10"/>
      <c r="B31" s="5"/>
      <c r="C31" s="1">
        <f t="shared" ref="C31:H31" si="3">SUM(C26:C30)</f>
        <v>227</v>
      </c>
      <c r="D31" s="1">
        <f t="shared" si="3"/>
        <v>7226</v>
      </c>
      <c r="E31" s="1">
        <f t="shared" si="3"/>
        <v>7226</v>
      </c>
      <c r="F31" s="1">
        <f t="shared" si="3"/>
        <v>0</v>
      </c>
      <c r="G31" s="1">
        <f t="shared" si="3"/>
        <v>7226</v>
      </c>
      <c r="H31" s="1">
        <f t="shared" si="3"/>
        <v>36130</v>
      </c>
    </row>
    <row r="32" spans="1:8" ht="15.75" x14ac:dyDescent="0.25">
      <c r="A32" s="10"/>
      <c r="B32" s="3" t="s">
        <v>9</v>
      </c>
      <c r="C32" s="9">
        <f t="shared" ref="C32:H32" si="4">(C24+C31)</f>
        <v>227</v>
      </c>
      <c r="D32" s="9">
        <f t="shared" si="4"/>
        <v>24202</v>
      </c>
      <c r="E32" s="9">
        <f t="shared" si="4"/>
        <v>24200</v>
      </c>
      <c r="F32" s="9">
        <f t="shared" si="4"/>
        <v>0</v>
      </c>
      <c r="G32" s="9">
        <f t="shared" si="4"/>
        <v>24200</v>
      </c>
      <c r="H32" s="9">
        <f t="shared" si="4"/>
        <v>121000</v>
      </c>
    </row>
    <row r="33" spans="1:8" ht="15.75" x14ac:dyDescent="0.25">
      <c r="A33" s="6" t="s">
        <v>8</v>
      </c>
      <c r="B33" s="5" t="s">
        <v>7</v>
      </c>
      <c r="C33" s="4"/>
      <c r="D33" s="4"/>
      <c r="E33" s="4"/>
      <c r="F33" s="8">
        <v>4848</v>
      </c>
      <c r="G33" s="4"/>
      <c r="H33" s="4"/>
    </row>
    <row r="34" spans="1:8" ht="15.75" x14ac:dyDescent="0.25">
      <c r="A34" s="6" t="s">
        <v>6</v>
      </c>
      <c r="B34" s="5" t="s">
        <v>5</v>
      </c>
      <c r="C34" s="4"/>
      <c r="D34" s="4"/>
      <c r="E34" s="4"/>
      <c r="F34" s="7"/>
      <c r="G34" s="4"/>
      <c r="H34" s="4"/>
    </row>
    <row r="35" spans="1:8" ht="15.75" x14ac:dyDescent="0.25">
      <c r="A35" s="6" t="s">
        <v>4</v>
      </c>
      <c r="B35" s="5" t="s">
        <v>3</v>
      </c>
      <c r="C35" s="4"/>
      <c r="D35" s="5">
        <v>804</v>
      </c>
      <c r="E35">
        <v>790</v>
      </c>
      <c r="F35" s="5">
        <f>SUM(D35:E35)</f>
        <v>1594</v>
      </c>
      <c r="G35" s="4"/>
      <c r="H35" s="4"/>
    </row>
    <row r="36" spans="1:8" ht="15.75" x14ac:dyDescent="0.25">
      <c r="A36" s="6" t="s">
        <v>2</v>
      </c>
      <c r="B36" s="5" t="s">
        <v>1</v>
      </c>
      <c r="C36" s="4"/>
      <c r="D36" s="4"/>
      <c r="F36" s="4"/>
      <c r="G36" s="4"/>
      <c r="H36" s="4"/>
    </row>
    <row r="37" spans="1:8" ht="15.75" x14ac:dyDescent="0.25">
      <c r="B37" s="3" t="s">
        <v>0</v>
      </c>
      <c r="D37" s="2">
        <f>SUM(D35:D36)</f>
        <v>804</v>
      </c>
      <c r="E37" s="2">
        <f>SUM(E35:E36)</f>
        <v>790</v>
      </c>
      <c r="F37" s="1">
        <f>SUM(F32:F36)</f>
        <v>6442</v>
      </c>
      <c r="G37" s="1">
        <f>SUM(G32:G36)</f>
        <v>24200</v>
      </c>
      <c r="H37" s="1">
        <f>SUM(H32:H36)</f>
        <v>121000</v>
      </c>
    </row>
  </sheetData>
  <mergeCells count="3">
    <mergeCell ref="A1:H2"/>
    <mergeCell ref="C14:E14"/>
    <mergeCell ref="F14:H14"/>
  </mergeCells>
  <printOptions gridLines="1"/>
  <pageMargins left="0.31496062992125984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SZ04 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Titanilla Firtl</dc:creator>
  <cp:lastModifiedBy>Hajnalka Szili-Csete</cp:lastModifiedBy>
  <dcterms:created xsi:type="dcterms:W3CDTF">2018-08-14T08:14:10Z</dcterms:created>
  <dcterms:modified xsi:type="dcterms:W3CDTF">2018-08-22T11:54:19Z</dcterms:modified>
</cp:coreProperties>
</file>